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o\Desktop\"/>
    </mc:Choice>
  </mc:AlternateContent>
  <bookViews>
    <workbookView xWindow="0" yWindow="0" windowWidth="28800" windowHeight="12480"/>
  </bookViews>
  <sheets>
    <sheet name="Sheet1" sheetId="1" r:id="rId1"/>
  </sheets>
  <externalReferences>
    <externalReference r:id="rId2"/>
  </externalReferences>
  <definedNames>
    <definedName name="Entry">[1]Entries!$A$2:$F$1000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61" i="1" l="1"/>
  <c r="G261" i="1"/>
  <c r="F261" i="1"/>
  <c r="E261" i="1"/>
  <c r="D261" i="1" a="1"/>
  <c r="D261" i="1" s="1"/>
  <c r="C261" i="1" a="1"/>
  <c r="C261" i="1" s="1"/>
  <c r="H260" i="1"/>
  <c r="G260" i="1"/>
  <c r="D260" i="1" s="1" a="1"/>
  <c r="D260" i="1" s="1"/>
  <c r="F260" i="1"/>
  <c r="E260" i="1"/>
  <c r="C260" i="1" a="1"/>
  <c r="C260" i="1" s="1"/>
  <c r="H259" i="1"/>
  <c r="G259" i="1"/>
  <c r="F259" i="1"/>
  <c r="E259" i="1"/>
  <c r="D259" i="1" a="1"/>
  <c r="D259" i="1" s="1"/>
  <c r="H258" i="1"/>
  <c r="G258" i="1"/>
  <c r="D258" i="1" s="1" a="1"/>
  <c r="D258" i="1" s="1"/>
  <c r="F258" i="1"/>
  <c r="E258" i="1"/>
  <c r="H257" i="1"/>
  <c r="G257" i="1"/>
  <c r="D257" i="1" s="1" a="1"/>
  <c r="D257" i="1" s="1"/>
  <c r="F257" i="1"/>
  <c r="E257" i="1"/>
  <c r="H256" i="1"/>
  <c r="G256" i="1"/>
  <c r="F256" i="1"/>
  <c r="E256" i="1"/>
  <c r="D256" i="1" a="1"/>
  <c r="D256" i="1" s="1"/>
  <c r="H255" i="1"/>
  <c r="G255" i="1"/>
  <c r="F255" i="1"/>
  <c r="E255" i="1"/>
  <c r="C255" i="1" a="1"/>
  <c r="C255" i="1" s="1"/>
  <c r="H254" i="1"/>
  <c r="G254" i="1"/>
  <c r="C254" i="1" s="1" a="1"/>
  <c r="C254" i="1" s="1"/>
  <c r="F254" i="1"/>
  <c r="E254" i="1"/>
  <c r="H253" i="1"/>
  <c r="G253" i="1"/>
  <c r="C253" i="1" s="1" a="1"/>
  <c r="C253" i="1" s="1"/>
  <c r="F253" i="1"/>
  <c r="E253" i="1"/>
  <c r="H252" i="1"/>
  <c r="G252" i="1"/>
  <c r="F252" i="1"/>
  <c r="E252" i="1"/>
  <c r="C252" i="1" a="1"/>
  <c r="C252" i="1" s="1"/>
  <c r="H251" i="1"/>
  <c r="G251" i="1"/>
  <c r="F251" i="1"/>
  <c r="E251" i="1"/>
  <c r="C251" i="1" a="1"/>
  <c r="C251" i="1" s="1"/>
  <c r="H250" i="1"/>
  <c r="G250" i="1"/>
  <c r="C250" i="1" s="1" a="1"/>
  <c r="C250" i="1" s="1"/>
  <c r="F250" i="1"/>
  <c r="E250" i="1"/>
  <c r="H249" i="1"/>
  <c r="G249" i="1"/>
  <c r="C249" i="1" s="1" a="1"/>
  <c r="C249" i="1" s="1"/>
  <c r="F249" i="1"/>
  <c r="E249" i="1"/>
  <c r="H248" i="1"/>
  <c r="G248" i="1"/>
  <c r="C248" i="1" s="1" a="1"/>
  <c r="C248" i="1" s="1"/>
  <c r="F248" i="1"/>
  <c r="E248" i="1"/>
  <c r="H247" i="1"/>
  <c r="G247" i="1"/>
  <c r="C247" i="1" s="1" a="1"/>
  <c r="C247" i="1" s="1"/>
  <c r="F247" i="1"/>
  <c r="E247" i="1"/>
  <c r="H246" i="1"/>
  <c r="G246" i="1"/>
  <c r="F246" i="1"/>
  <c r="E246" i="1"/>
  <c r="D246" i="1" a="1"/>
  <c r="D246" i="1" s="1"/>
  <c r="H245" i="1"/>
  <c r="G245" i="1"/>
  <c r="D245" i="1" s="1" a="1"/>
  <c r="D245" i="1" s="1"/>
  <c r="F245" i="1"/>
  <c r="E245" i="1"/>
  <c r="H244" i="1"/>
  <c r="G244" i="1"/>
  <c r="C244" i="1" s="1" a="1"/>
  <c r="C244" i="1" s="1"/>
  <c r="F244" i="1"/>
  <c r="E244" i="1"/>
  <c r="H243" i="1"/>
  <c r="G243" i="1"/>
  <c r="C243" i="1" s="1" a="1"/>
  <c r="C243" i="1" s="1"/>
  <c r="F243" i="1"/>
  <c r="E243" i="1"/>
  <c r="H242" i="1"/>
  <c r="G242" i="1"/>
  <c r="C242" i="1" s="1" a="1"/>
  <c r="C242" i="1" s="1"/>
  <c r="F242" i="1"/>
  <c r="E242" i="1"/>
  <c r="H241" i="1"/>
  <c r="G241" i="1"/>
  <c r="F241" i="1"/>
  <c r="E241" i="1"/>
  <c r="C241" i="1" a="1"/>
  <c r="C241" i="1" s="1"/>
  <c r="H240" i="1"/>
  <c r="G240" i="1"/>
  <c r="C240" i="1" s="1" a="1"/>
  <c r="C240" i="1" s="1"/>
  <c r="F240" i="1"/>
  <c r="E240" i="1"/>
  <c r="H239" i="1"/>
  <c r="G239" i="1"/>
  <c r="C239" i="1" s="1" a="1"/>
  <c r="C239" i="1" s="1"/>
  <c r="F239" i="1"/>
  <c r="E239" i="1"/>
  <c r="H238" i="1"/>
  <c r="G238" i="1"/>
  <c r="D238" i="1" s="1" a="1"/>
  <c r="D238" i="1" s="1"/>
  <c r="F238" i="1"/>
  <c r="E238" i="1"/>
  <c r="H237" i="1"/>
  <c r="G237" i="1"/>
  <c r="D237" i="1" s="1" a="1"/>
  <c r="D237" i="1" s="1"/>
  <c r="F237" i="1"/>
  <c r="E237" i="1"/>
  <c r="H236" i="1"/>
  <c r="G236" i="1"/>
  <c r="D236" i="1" s="1" a="1"/>
  <c r="D236" i="1" s="1"/>
  <c r="F236" i="1"/>
  <c r="E236" i="1"/>
  <c r="H235" i="1"/>
  <c r="G235" i="1"/>
  <c r="D235" i="1" s="1" a="1"/>
  <c r="D235" i="1" s="1"/>
  <c r="F235" i="1"/>
  <c r="E235" i="1"/>
  <c r="H234" i="1"/>
  <c r="G234" i="1"/>
  <c r="C234" i="1" s="1" a="1"/>
  <c r="C234" i="1" s="1"/>
  <c r="F234" i="1"/>
  <c r="E234" i="1"/>
  <c r="H233" i="1"/>
  <c r="G233" i="1"/>
  <c r="D233" i="1" s="1" a="1"/>
  <c r="D233" i="1" s="1"/>
  <c r="F233" i="1"/>
  <c r="E233" i="1"/>
  <c r="H232" i="1"/>
  <c r="G232" i="1"/>
  <c r="D232" i="1" s="1" a="1"/>
  <c r="D232" i="1" s="1"/>
  <c r="F232" i="1"/>
  <c r="E232" i="1"/>
  <c r="H231" i="1"/>
  <c r="G231" i="1"/>
  <c r="D231" i="1" s="1" a="1"/>
  <c r="D231" i="1" s="1"/>
  <c r="F231" i="1"/>
  <c r="E231" i="1"/>
  <c r="C231" i="1" a="1"/>
  <c r="C231" i="1" s="1"/>
  <c r="H230" i="1"/>
  <c r="G230" i="1"/>
  <c r="D230" i="1" s="1" a="1"/>
  <c r="D230" i="1" s="1"/>
  <c r="F230" i="1"/>
  <c r="E230" i="1"/>
  <c r="H229" i="1"/>
  <c r="G229" i="1"/>
  <c r="C229" i="1" s="1" a="1"/>
  <c r="C229" i="1" s="1"/>
  <c r="F229" i="1"/>
  <c r="E229" i="1"/>
  <c r="H228" i="1"/>
  <c r="G228" i="1"/>
  <c r="C228" i="1" s="1" a="1"/>
  <c r="C228" i="1" s="1"/>
  <c r="F228" i="1"/>
  <c r="E228" i="1"/>
  <c r="H227" i="1"/>
  <c r="G227" i="1"/>
  <c r="C227" i="1" s="1" a="1"/>
  <c r="C227" i="1" s="1"/>
  <c r="F227" i="1"/>
  <c r="E227" i="1"/>
  <c r="H226" i="1"/>
  <c r="G226" i="1"/>
  <c r="F226" i="1"/>
  <c r="E226" i="1"/>
  <c r="C226" i="1" a="1"/>
  <c r="C226" i="1" s="1"/>
  <c r="H225" i="1"/>
  <c r="G225" i="1"/>
  <c r="C225" i="1" s="1" a="1"/>
  <c r="C225" i="1" s="1"/>
  <c r="F225" i="1"/>
  <c r="E225" i="1"/>
  <c r="H224" i="1"/>
  <c r="G224" i="1"/>
  <c r="C224" i="1" s="1" a="1"/>
  <c r="C224" i="1" s="1"/>
  <c r="F224" i="1"/>
  <c r="E224" i="1"/>
  <c r="H223" i="1"/>
  <c r="G223" i="1"/>
  <c r="C223" i="1" s="1" a="1"/>
  <c r="C223" i="1" s="1"/>
  <c r="F223" i="1"/>
  <c r="E223" i="1"/>
  <c r="H222" i="1"/>
  <c r="G222" i="1"/>
  <c r="F222" i="1"/>
  <c r="E222" i="1"/>
  <c r="C222" i="1" a="1"/>
  <c r="C222" i="1" s="1"/>
  <c r="H221" i="1"/>
  <c r="G221" i="1"/>
  <c r="F221" i="1"/>
  <c r="E221" i="1"/>
  <c r="H220" i="1"/>
  <c r="G220" i="1"/>
  <c r="C220" i="1" s="1" a="1"/>
  <c r="C220" i="1" s="1"/>
  <c r="F220" i="1"/>
  <c r="E220" i="1"/>
  <c r="H219" i="1"/>
  <c r="G219" i="1"/>
  <c r="C219" i="1" s="1" a="1"/>
  <c r="C219" i="1" s="1"/>
  <c r="F219" i="1"/>
  <c r="E219" i="1"/>
  <c r="H218" i="1"/>
  <c r="G218" i="1"/>
  <c r="D218" i="1" s="1" a="1"/>
  <c r="D218" i="1" s="1"/>
  <c r="F218" i="1"/>
  <c r="E218" i="1"/>
  <c r="H217" i="1"/>
  <c r="G217" i="1"/>
  <c r="D217" i="1" s="1" a="1"/>
  <c r="D217" i="1" s="1"/>
  <c r="F217" i="1"/>
  <c r="E217" i="1"/>
  <c r="H216" i="1"/>
  <c r="G216" i="1"/>
  <c r="F216" i="1"/>
  <c r="E216" i="1"/>
  <c r="H215" i="1"/>
  <c r="G215" i="1"/>
  <c r="F215" i="1"/>
  <c r="E215" i="1"/>
  <c r="H214" i="1"/>
  <c r="G214" i="1"/>
  <c r="D214" i="1" s="1" a="1"/>
  <c r="D214" i="1" s="1"/>
  <c r="F214" i="1"/>
  <c r="E214" i="1"/>
  <c r="H213" i="1"/>
  <c r="G213" i="1"/>
  <c r="F213" i="1"/>
  <c r="E213" i="1"/>
  <c r="H212" i="1"/>
  <c r="G212" i="1"/>
  <c r="F212" i="1"/>
  <c r="E212" i="1"/>
  <c r="H211" i="1"/>
  <c r="G211" i="1"/>
  <c r="F211" i="1"/>
  <c r="E211" i="1"/>
  <c r="H210" i="1"/>
  <c r="G210" i="1"/>
  <c r="C210" i="1" s="1" a="1"/>
  <c r="C210" i="1" s="1"/>
  <c r="F210" i="1"/>
  <c r="E210" i="1"/>
  <c r="H209" i="1"/>
  <c r="G209" i="1"/>
  <c r="F209" i="1"/>
  <c r="E209" i="1"/>
  <c r="H208" i="1"/>
  <c r="G208" i="1"/>
  <c r="F208" i="1"/>
  <c r="E208" i="1"/>
  <c r="H207" i="1"/>
  <c r="G207" i="1"/>
  <c r="D207" i="1" s="1" a="1"/>
  <c r="D207" i="1" s="1"/>
  <c r="F207" i="1"/>
  <c r="E207" i="1"/>
  <c r="H206" i="1"/>
  <c r="G206" i="1"/>
  <c r="D206" i="1" s="1" a="1"/>
  <c r="D206" i="1" s="1"/>
  <c r="F206" i="1"/>
  <c r="E206" i="1"/>
  <c r="H205" i="1"/>
  <c r="G205" i="1"/>
  <c r="F205" i="1"/>
  <c r="E205" i="1"/>
  <c r="H204" i="1"/>
  <c r="G204" i="1"/>
  <c r="D204" i="1" s="1" a="1"/>
  <c r="D204" i="1" s="1"/>
  <c r="F204" i="1"/>
  <c r="E204" i="1"/>
  <c r="H203" i="1"/>
  <c r="G203" i="1"/>
  <c r="F203" i="1"/>
  <c r="E203" i="1"/>
  <c r="H202" i="1"/>
  <c r="G202" i="1"/>
  <c r="F202" i="1"/>
  <c r="E202" i="1"/>
  <c r="C202" i="1" a="1"/>
  <c r="C202" i="1" s="1"/>
  <c r="H201" i="1"/>
  <c r="G201" i="1"/>
  <c r="F201" i="1"/>
  <c r="E201" i="1"/>
  <c r="H200" i="1"/>
  <c r="G200" i="1"/>
  <c r="D200" i="1" s="1" a="1"/>
  <c r="D200" i="1" s="1"/>
  <c r="F200" i="1"/>
  <c r="E200" i="1"/>
  <c r="H199" i="1"/>
  <c r="G199" i="1"/>
  <c r="F199" i="1"/>
  <c r="E199" i="1"/>
  <c r="H198" i="1"/>
  <c r="G198" i="1"/>
  <c r="D198" i="1" s="1" a="1"/>
  <c r="D198" i="1" s="1"/>
  <c r="F198" i="1"/>
  <c r="E198" i="1"/>
  <c r="H197" i="1"/>
  <c r="G197" i="1"/>
  <c r="F197" i="1"/>
  <c r="E197" i="1"/>
  <c r="H196" i="1"/>
  <c r="G196" i="1"/>
  <c r="D196" i="1" s="1" a="1"/>
  <c r="D196" i="1" s="1"/>
  <c r="F196" i="1"/>
  <c r="E196" i="1"/>
  <c r="H195" i="1"/>
  <c r="G195" i="1"/>
  <c r="F195" i="1"/>
  <c r="E195" i="1"/>
  <c r="H194" i="1"/>
  <c r="G194" i="1"/>
  <c r="D194" i="1" s="1" a="1"/>
  <c r="D194" i="1" s="1"/>
  <c r="F194" i="1"/>
  <c r="E194" i="1"/>
  <c r="H193" i="1"/>
  <c r="G193" i="1"/>
  <c r="D193" i="1" s="1" a="1"/>
  <c r="D193" i="1" s="1"/>
  <c r="F193" i="1"/>
  <c r="E193" i="1"/>
  <c r="H192" i="1"/>
  <c r="G192" i="1"/>
  <c r="C192" i="1" s="1" a="1"/>
  <c r="C192" i="1" s="1"/>
  <c r="F192" i="1"/>
  <c r="E192" i="1"/>
  <c r="H191" i="1"/>
  <c r="G191" i="1"/>
  <c r="F191" i="1"/>
  <c r="E191" i="1"/>
  <c r="H190" i="1"/>
  <c r="G190" i="1"/>
  <c r="D190" i="1" s="1" a="1"/>
  <c r="D190" i="1" s="1"/>
  <c r="F190" i="1"/>
  <c r="E190" i="1"/>
  <c r="H189" i="1"/>
  <c r="G189" i="1"/>
  <c r="F189" i="1"/>
  <c r="E189" i="1"/>
  <c r="H188" i="1"/>
  <c r="G188" i="1"/>
  <c r="D188" i="1" s="1" a="1"/>
  <c r="D188" i="1" s="1"/>
  <c r="F188" i="1"/>
  <c r="E188" i="1"/>
  <c r="H187" i="1"/>
  <c r="G187" i="1"/>
  <c r="F187" i="1"/>
  <c r="E187" i="1"/>
  <c r="H186" i="1"/>
  <c r="G186" i="1"/>
  <c r="D186" i="1" s="1" a="1"/>
  <c r="D186" i="1" s="1"/>
  <c r="F186" i="1"/>
  <c r="E186" i="1"/>
  <c r="H185" i="1"/>
  <c r="G185" i="1"/>
  <c r="F185" i="1"/>
  <c r="E185" i="1"/>
  <c r="H184" i="1"/>
  <c r="G184" i="1"/>
  <c r="D184" i="1" s="1" a="1"/>
  <c r="D184" i="1" s="1"/>
  <c r="F184" i="1"/>
  <c r="E184" i="1"/>
  <c r="H183" i="1"/>
  <c r="G183" i="1"/>
  <c r="C183" i="1" s="1" a="1"/>
  <c r="C183" i="1" s="1"/>
  <c r="F183" i="1"/>
  <c r="E183" i="1"/>
  <c r="H182" i="1"/>
  <c r="G182" i="1"/>
  <c r="F182" i="1"/>
  <c r="E182" i="1"/>
  <c r="H181" i="1"/>
  <c r="G181" i="1"/>
  <c r="C181" i="1" s="1" a="1"/>
  <c r="C181" i="1" s="1"/>
  <c r="F181" i="1"/>
  <c r="E181" i="1"/>
  <c r="H180" i="1"/>
  <c r="G180" i="1"/>
  <c r="F180" i="1"/>
  <c r="E180" i="1"/>
  <c r="C180" i="1" a="1"/>
  <c r="C180" i="1" s="1"/>
  <c r="H179" i="1"/>
  <c r="G179" i="1"/>
  <c r="C179" i="1" s="1" a="1"/>
  <c r="C179" i="1" s="1"/>
  <c r="F179" i="1"/>
  <c r="E179" i="1"/>
  <c r="H178" i="1"/>
  <c r="G178" i="1"/>
  <c r="C178" i="1" s="1" a="1"/>
  <c r="C178" i="1" s="1"/>
  <c r="F178" i="1"/>
  <c r="E178" i="1"/>
  <c r="H177" i="1"/>
  <c r="G177" i="1"/>
  <c r="C177" i="1" s="1" a="1"/>
  <c r="C177" i="1" s="1"/>
  <c r="F177" i="1"/>
  <c r="E177" i="1"/>
  <c r="H176" i="1"/>
  <c r="G176" i="1"/>
  <c r="D176" i="1" s="1" a="1"/>
  <c r="D176" i="1" s="1"/>
  <c r="F176" i="1"/>
  <c r="E176" i="1"/>
  <c r="H175" i="1"/>
  <c r="G175" i="1"/>
  <c r="D175" i="1" s="1" a="1"/>
  <c r="D175" i="1" s="1"/>
  <c r="F175" i="1"/>
  <c r="E175" i="1"/>
  <c r="H174" i="1"/>
  <c r="G174" i="1"/>
  <c r="D174" i="1" s="1" a="1"/>
  <c r="D174" i="1" s="1"/>
  <c r="F174" i="1"/>
  <c r="E174" i="1"/>
  <c r="H173" i="1"/>
  <c r="G173" i="1"/>
  <c r="F173" i="1"/>
  <c r="E173" i="1"/>
  <c r="D173" i="1" a="1"/>
  <c r="D173" i="1" s="1"/>
  <c r="H172" i="1"/>
  <c r="G172" i="1"/>
  <c r="F172" i="1"/>
  <c r="E172" i="1"/>
  <c r="H171" i="1"/>
  <c r="G171" i="1"/>
  <c r="D171" i="1" s="1" a="1"/>
  <c r="D171" i="1" s="1"/>
  <c r="F171" i="1"/>
  <c r="E171" i="1"/>
  <c r="H170" i="1"/>
  <c r="G170" i="1"/>
  <c r="D170" i="1" s="1" a="1"/>
  <c r="D170" i="1" s="1"/>
  <c r="F170" i="1"/>
  <c r="E170" i="1"/>
  <c r="H169" i="1"/>
  <c r="G169" i="1"/>
  <c r="C169" i="1" s="1" a="1"/>
  <c r="C169" i="1" s="1"/>
  <c r="F169" i="1"/>
  <c r="E169" i="1"/>
  <c r="H168" i="1"/>
  <c r="G168" i="1"/>
  <c r="D168" i="1" s="1" a="1"/>
  <c r="D168" i="1" s="1"/>
  <c r="F168" i="1"/>
  <c r="E168" i="1"/>
  <c r="H167" i="1"/>
  <c r="G167" i="1"/>
  <c r="C167" i="1" s="1" a="1"/>
  <c r="C167" i="1" s="1"/>
  <c r="F167" i="1"/>
  <c r="E167" i="1"/>
  <c r="H166" i="1"/>
  <c r="G166" i="1"/>
  <c r="F166" i="1"/>
  <c r="E166" i="1"/>
  <c r="C166" i="1" a="1"/>
  <c r="C166" i="1" s="1"/>
  <c r="H165" i="1"/>
  <c r="G165" i="1"/>
  <c r="D165" i="1" s="1" a="1"/>
  <c r="D165" i="1" s="1"/>
  <c r="F165" i="1"/>
  <c r="E165" i="1"/>
  <c r="H164" i="1"/>
  <c r="G164" i="1"/>
  <c r="F164" i="1"/>
  <c r="E164" i="1"/>
  <c r="H163" i="1"/>
  <c r="G163" i="1"/>
  <c r="F163" i="1"/>
  <c r="E163" i="1"/>
  <c r="H162" i="1"/>
  <c r="G162" i="1"/>
  <c r="D162" i="1" s="1" a="1"/>
  <c r="D162" i="1" s="1"/>
  <c r="F162" i="1"/>
  <c r="E162" i="1"/>
  <c r="H161" i="1"/>
  <c r="G161" i="1"/>
  <c r="C161" i="1" s="1" a="1"/>
  <c r="C161" i="1" s="1"/>
  <c r="F161" i="1"/>
  <c r="E161" i="1"/>
  <c r="H160" i="1"/>
  <c r="G160" i="1"/>
  <c r="C160" i="1" s="1" a="1"/>
  <c r="C160" i="1" s="1"/>
  <c r="F160" i="1"/>
  <c r="E160" i="1"/>
  <c r="H159" i="1"/>
  <c r="G159" i="1"/>
  <c r="F159" i="1"/>
  <c r="E159" i="1"/>
  <c r="D159" i="1" a="1"/>
  <c r="D159" i="1" s="1"/>
  <c r="H158" i="1"/>
  <c r="G158" i="1"/>
  <c r="C158" i="1" s="1" a="1"/>
  <c r="C158" i="1" s="1"/>
  <c r="F158" i="1"/>
  <c r="E158" i="1"/>
  <c r="H157" i="1"/>
  <c r="G157" i="1"/>
  <c r="C157" i="1" s="1" a="1"/>
  <c r="C157" i="1" s="1"/>
  <c r="F157" i="1"/>
  <c r="E157" i="1"/>
  <c r="H156" i="1"/>
  <c r="G156" i="1"/>
  <c r="C156" i="1" s="1" a="1"/>
  <c r="C156" i="1" s="1"/>
  <c r="F156" i="1"/>
  <c r="E156" i="1"/>
  <c r="H155" i="1"/>
  <c r="G155" i="1"/>
  <c r="D155" i="1" s="1" a="1"/>
  <c r="D155" i="1" s="1"/>
  <c r="F155" i="1"/>
  <c r="E155" i="1"/>
  <c r="H154" i="1"/>
  <c r="G154" i="1"/>
  <c r="F154" i="1"/>
  <c r="E154" i="1"/>
  <c r="C154" i="1"/>
  <c r="C154" i="1" a="1"/>
  <c r="H153" i="1"/>
  <c r="G153" i="1"/>
  <c r="D153" i="1" s="1" a="1"/>
  <c r="D153" i="1" s="1"/>
  <c r="F153" i="1"/>
  <c r="E153" i="1"/>
  <c r="H152" i="1"/>
  <c r="G152" i="1"/>
  <c r="C152" i="1" s="1" a="1"/>
  <c r="C152" i="1" s="1"/>
  <c r="F152" i="1"/>
  <c r="E152" i="1"/>
  <c r="H151" i="1"/>
  <c r="G151" i="1"/>
  <c r="F151" i="1"/>
  <c r="E151" i="1"/>
  <c r="D151" i="1" a="1"/>
  <c r="D151" i="1" s="1"/>
  <c r="H150" i="1"/>
  <c r="G150" i="1"/>
  <c r="F150" i="1"/>
  <c r="E150" i="1"/>
  <c r="C150" i="1" a="1"/>
  <c r="C150" i="1" s="1"/>
  <c r="H149" i="1"/>
  <c r="G149" i="1"/>
  <c r="C149" i="1" s="1" a="1"/>
  <c r="C149" i="1" s="1"/>
  <c r="F149" i="1"/>
  <c r="E149" i="1"/>
  <c r="H148" i="1"/>
  <c r="G148" i="1"/>
  <c r="C148" i="1" s="1" a="1"/>
  <c r="C148" i="1" s="1"/>
  <c r="F148" i="1"/>
  <c r="E148" i="1"/>
  <c r="H147" i="1"/>
  <c r="G147" i="1"/>
  <c r="C147" i="1" s="1" a="1"/>
  <c r="C147" i="1" s="1"/>
  <c r="F147" i="1"/>
  <c r="E147" i="1"/>
  <c r="H146" i="1"/>
  <c r="G146" i="1"/>
  <c r="D146" i="1" s="1" a="1"/>
  <c r="D146" i="1" s="1"/>
  <c r="F146" i="1"/>
  <c r="E146" i="1"/>
  <c r="H145" i="1"/>
  <c r="G145" i="1"/>
  <c r="F145" i="1"/>
  <c r="E145" i="1"/>
  <c r="C145" i="1" a="1"/>
  <c r="C145" i="1" s="1"/>
  <c r="H144" i="1"/>
  <c r="G144" i="1"/>
  <c r="F144" i="1"/>
  <c r="E144" i="1"/>
  <c r="D144" i="1" a="1"/>
  <c r="D144" i="1" s="1"/>
  <c r="H143" i="1"/>
  <c r="G143" i="1"/>
  <c r="D143" i="1" s="1" a="1"/>
  <c r="D143" i="1" s="1"/>
  <c r="F143" i="1"/>
  <c r="E143" i="1"/>
  <c r="H142" i="1"/>
  <c r="G142" i="1"/>
  <c r="D142" i="1" s="1" a="1"/>
  <c r="D142" i="1" s="1"/>
  <c r="F142" i="1"/>
  <c r="E142" i="1"/>
  <c r="H141" i="1"/>
  <c r="G141" i="1"/>
  <c r="D141" i="1" s="1" a="1"/>
  <c r="D141" i="1" s="1"/>
  <c r="F141" i="1"/>
  <c r="E141" i="1"/>
  <c r="H140" i="1"/>
  <c r="G140" i="1"/>
  <c r="F140" i="1"/>
  <c r="E140" i="1"/>
  <c r="H139" i="1"/>
  <c r="G139" i="1"/>
  <c r="D139" i="1" s="1" a="1"/>
  <c r="D139" i="1" s="1"/>
  <c r="F139" i="1"/>
  <c r="E139" i="1"/>
  <c r="H138" i="1"/>
  <c r="G138" i="1"/>
  <c r="F138" i="1"/>
  <c r="E138" i="1"/>
  <c r="C138" i="1"/>
  <c r="C138" i="1" a="1"/>
  <c r="H137" i="1"/>
  <c r="G137" i="1"/>
  <c r="D137" i="1" s="1" a="1"/>
  <c r="D137" i="1" s="1"/>
  <c r="F137" i="1"/>
  <c r="E137" i="1"/>
  <c r="H136" i="1"/>
  <c r="G136" i="1"/>
  <c r="D136" i="1" s="1" a="1"/>
  <c r="D136" i="1" s="1"/>
  <c r="F136" i="1"/>
  <c r="E136" i="1"/>
  <c r="H135" i="1"/>
  <c r="G135" i="1"/>
  <c r="F135" i="1"/>
  <c r="E135" i="1"/>
  <c r="C135" i="1" a="1"/>
  <c r="C135" i="1" s="1"/>
  <c r="H134" i="1"/>
  <c r="G134" i="1"/>
  <c r="D134" i="1" s="1" a="1"/>
  <c r="D134" i="1" s="1"/>
  <c r="F134" i="1"/>
  <c r="E134" i="1"/>
  <c r="H133" i="1"/>
  <c r="G133" i="1"/>
  <c r="F133" i="1"/>
  <c r="E133" i="1"/>
  <c r="C133" i="1" a="1"/>
  <c r="C133" i="1" s="1"/>
  <c r="H132" i="1"/>
  <c r="G132" i="1"/>
  <c r="C132" i="1" s="1" a="1"/>
  <c r="C132" i="1" s="1"/>
  <c r="F132" i="1"/>
  <c r="E132" i="1"/>
  <c r="H131" i="1"/>
  <c r="G131" i="1"/>
  <c r="F131" i="1"/>
  <c r="E131" i="1"/>
  <c r="H130" i="1"/>
  <c r="G130" i="1"/>
  <c r="C130" i="1" s="1" a="1"/>
  <c r="C130" i="1" s="1"/>
  <c r="F130" i="1"/>
  <c r="E130" i="1"/>
  <c r="H129" i="1"/>
  <c r="G129" i="1"/>
  <c r="F129" i="1"/>
  <c r="E129" i="1"/>
  <c r="D129" i="1" a="1"/>
  <c r="D129" i="1" s="1"/>
  <c r="H128" i="1"/>
  <c r="G128" i="1"/>
  <c r="C128" i="1" s="1" a="1"/>
  <c r="C128" i="1" s="1"/>
  <c r="F128" i="1"/>
  <c r="E128" i="1"/>
  <c r="H127" i="1"/>
  <c r="G127" i="1"/>
  <c r="D127" i="1" s="1" a="1"/>
  <c r="D127" i="1" s="1"/>
  <c r="F127" i="1"/>
  <c r="E127" i="1"/>
  <c r="H126" i="1"/>
  <c r="G126" i="1"/>
  <c r="F126" i="1"/>
  <c r="E126" i="1"/>
  <c r="D126" i="1" a="1"/>
  <c r="D126" i="1" s="1"/>
  <c r="H125" i="1"/>
  <c r="G125" i="1"/>
  <c r="C125" i="1" s="1" a="1"/>
  <c r="C125" i="1" s="1"/>
  <c r="F125" i="1"/>
  <c r="E125" i="1"/>
  <c r="H124" i="1"/>
  <c r="G124" i="1"/>
  <c r="D124" i="1" s="1" a="1"/>
  <c r="D124" i="1" s="1"/>
  <c r="F124" i="1"/>
  <c r="E124" i="1"/>
  <c r="H123" i="1"/>
  <c r="G123" i="1"/>
  <c r="C123" i="1" s="1" a="1"/>
  <c r="F123" i="1"/>
  <c r="E123" i="1"/>
  <c r="C123" i="1"/>
  <c r="H122" i="1"/>
  <c r="G122" i="1"/>
  <c r="F122" i="1"/>
  <c r="E122" i="1"/>
  <c r="D122" i="1" a="1"/>
  <c r="D122" i="1" s="1"/>
  <c r="H121" i="1"/>
  <c r="G121" i="1"/>
  <c r="C121" i="1" s="1" a="1"/>
  <c r="C121" i="1" s="1"/>
  <c r="F121" i="1"/>
  <c r="E121" i="1"/>
  <c r="H120" i="1"/>
  <c r="G120" i="1"/>
  <c r="C120" i="1" s="1" a="1"/>
  <c r="C120" i="1" s="1"/>
  <c r="F120" i="1"/>
  <c r="E120" i="1"/>
  <c r="H119" i="1"/>
  <c r="G119" i="1"/>
  <c r="C119" i="1" s="1" a="1"/>
  <c r="C119" i="1" s="1"/>
  <c r="F119" i="1"/>
  <c r="E119" i="1"/>
  <c r="H118" i="1"/>
  <c r="G118" i="1"/>
  <c r="C118" i="1" s="1" a="1"/>
  <c r="C118" i="1" s="1"/>
  <c r="F118" i="1"/>
  <c r="E118" i="1"/>
  <c r="H117" i="1"/>
  <c r="G117" i="1"/>
  <c r="C117" i="1" s="1" a="1"/>
  <c r="F117" i="1"/>
  <c r="E117" i="1"/>
  <c r="C117" i="1"/>
  <c r="H116" i="1"/>
  <c r="G116" i="1"/>
  <c r="F116" i="1"/>
  <c r="E116" i="1"/>
  <c r="D116" i="1" a="1"/>
  <c r="D116" i="1" s="1"/>
  <c r="H115" i="1"/>
  <c r="G115" i="1"/>
  <c r="F115" i="1"/>
  <c r="E115" i="1"/>
  <c r="D115" i="1" a="1"/>
  <c r="D115" i="1" s="1"/>
  <c r="H114" i="1"/>
  <c r="G114" i="1"/>
  <c r="F114" i="1"/>
  <c r="E114" i="1"/>
  <c r="D114" i="1" a="1"/>
  <c r="D114" i="1" s="1"/>
  <c r="H113" i="1"/>
  <c r="G113" i="1"/>
  <c r="F113" i="1"/>
  <c r="E113" i="1"/>
  <c r="D113" i="1"/>
  <c r="D113" i="1" a="1"/>
  <c r="H112" i="1"/>
  <c r="G112" i="1"/>
  <c r="D112" i="1" s="1" a="1"/>
  <c r="D112" i="1" s="1"/>
  <c r="F112" i="1"/>
  <c r="E112" i="1"/>
  <c r="H111" i="1"/>
  <c r="G111" i="1"/>
  <c r="F111" i="1"/>
  <c r="E111" i="1"/>
  <c r="D111" i="1"/>
  <c r="D111" i="1" a="1"/>
  <c r="H110" i="1"/>
  <c r="G110" i="1"/>
  <c r="D110" i="1" s="1" a="1"/>
  <c r="D110" i="1" s="1"/>
  <c r="F110" i="1"/>
  <c r="E110" i="1"/>
  <c r="H109" i="1"/>
  <c r="G109" i="1"/>
  <c r="D109" i="1" s="1" a="1"/>
  <c r="D109" i="1" s="1"/>
  <c r="F109" i="1"/>
  <c r="E109" i="1"/>
  <c r="H108" i="1"/>
  <c r="G108" i="1"/>
  <c r="F108" i="1"/>
  <c r="E108" i="1"/>
  <c r="D108" i="1" a="1"/>
  <c r="D108" i="1" s="1"/>
  <c r="H107" i="1"/>
  <c r="G107" i="1"/>
  <c r="F107" i="1"/>
  <c r="E107" i="1"/>
  <c r="D107" i="1" a="1"/>
  <c r="D107" i="1" s="1"/>
  <c r="H106" i="1"/>
  <c r="G106" i="1"/>
  <c r="F106" i="1"/>
  <c r="E106" i="1"/>
  <c r="D106" i="1" a="1"/>
  <c r="D106" i="1" s="1"/>
  <c r="H105" i="1"/>
  <c r="G105" i="1"/>
  <c r="F105" i="1"/>
  <c r="E105" i="1"/>
  <c r="D105" i="1"/>
  <c r="D105" i="1" a="1"/>
  <c r="H104" i="1"/>
  <c r="G104" i="1"/>
  <c r="D104" i="1" s="1" a="1"/>
  <c r="D104" i="1" s="1"/>
  <c r="F104" i="1"/>
  <c r="E104" i="1"/>
  <c r="H103" i="1"/>
  <c r="G103" i="1"/>
  <c r="F103" i="1"/>
  <c r="E103" i="1"/>
  <c r="D103" i="1"/>
  <c r="D103" i="1" a="1"/>
  <c r="H102" i="1"/>
  <c r="G102" i="1"/>
  <c r="C102" i="1" s="1" a="1"/>
  <c r="C102" i="1" s="1"/>
  <c r="F102" i="1"/>
  <c r="E102" i="1"/>
  <c r="H101" i="1"/>
  <c r="G101" i="1"/>
  <c r="F101" i="1"/>
  <c r="E101" i="1"/>
  <c r="D101" i="1" a="1"/>
  <c r="D101" i="1" s="1"/>
  <c r="H100" i="1"/>
  <c r="G100" i="1"/>
  <c r="F100" i="1"/>
  <c r="E100" i="1"/>
  <c r="H99" i="1"/>
  <c r="G99" i="1"/>
  <c r="F99" i="1"/>
  <c r="E99" i="1"/>
  <c r="D99" i="1"/>
  <c r="D99" i="1" a="1"/>
  <c r="H98" i="1"/>
  <c r="G98" i="1"/>
  <c r="D98" i="1" s="1" a="1"/>
  <c r="D98" i="1" s="1"/>
  <c r="F98" i="1"/>
  <c r="E98" i="1"/>
  <c r="H97" i="1"/>
  <c r="G97" i="1"/>
  <c r="D97" i="1" s="1" a="1"/>
  <c r="D97" i="1" s="1"/>
  <c r="F97" i="1"/>
  <c r="E97" i="1"/>
  <c r="H96" i="1"/>
  <c r="G96" i="1"/>
  <c r="C96" i="1" s="1" a="1"/>
  <c r="C96" i="1" s="1"/>
  <c r="F96" i="1"/>
  <c r="E96" i="1"/>
  <c r="H95" i="1"/>
  <c r="G95" i="1"/>
  <c r="F95" i="1"/>
  <c r="E95" i="1"/>
  <c r="D95" i="1"/>
  <c r="D95" i="1" a="1"/>
  <c r="H94" i="1"/>
  <c r="G94" i="1"/>
  <c r="D94" i="1" s="1" a="1"/>
  <c r="D94" i="1" s="1"/>
  <c r="F94" i="1"/>
  <c r="E94" i="1"/>
  <c r="H93" i="1"/>
  <c r="G93" i="1"/>
  <c r="C93" i="1" s="1" a="1"/>
  <c r="C93" i="1" s="1"/>
  <c r="F93" i="1"/>
  <c r="E93" i="1"/>
  <c r="H92" i="1"/>
  <c r="G92" i="1"/>
  <c r="F92" i="1"/>
  <c r="E92" i="1"/>
  <c r="D92" i="1" a="1"/>
  <c r="D92" i="1" s="1"/>
  <c r="H91" i="1"/>
  <c r="G91" i="1"/>
  <c r="D91" i="1" s="1" a="1"/>
  <c r="D91" i="1" s="1"/>
  <c r="F91" i="1"/>
  <c r="E91" i="1"/>
  <c r="H90" i="1"/>
  <c r="G90" i="1"/>
  <c r="F90" i="1"/>
  <c r="E90" i="1"/>
  <c r="D90" i="1" a="1"/>
  <c r="D90" i="1" s="1"/>
  <c r="H89" i="1"/>
  <c r="G89" i="1"/>
  <c r="C89" i="1" s="1" a="1"/>
  <c r="C89" i="1" s="1"/>
  <c r="F89" i="1"/>
  <c r="E89" i="1"/>
  <c r="H88" i="1"/>
  <c r="G88" i="1"/>
  <c r="D88" i="1" s="1" a="1"/>
  <c r="D88" i="1" s="1"/>
  <c r="F88" i="1"/>
  <c r="E88" i="1"/>
  <c r="H87" i="1"/>
  <c r="G87" i="1"/>
  <c r="C87" i="1" s="1" a="1"/>
  <c r="C87" i="1" s="1"/>
  <c r="F87" i="1"/>
  <c r="E87" i="1"/>
  <c r="H86" i="1"/>
  <c r="G86" i="1"/>
  <c r="F86" i="1"/>
  <c r="E86" i="1"/>
  <c r="D86" i="1" a="1"/>
  <c r="D86" i="1" s="1"/>
  <c r="H85" i="1"/>
  <c r="G85" i="1"/>
  <c r="C85" i="1" s="1" a="1"/>
  <c r="C85" i="1" s="1"/>
  <c r="F85" i="1"/>
  <c r="E85" i="1"/>
  <c r="H84" i="1"/>
  <c r="G84" i="1"/>
  <c r="D84" i="1" s="1" a="1"/>
  <c r="D84" i="1" s="1"/>
  <c r="F84" i="1"/>
  <c r="E84" i="1"/>
  <c r="H83" i="1"/>
  <c r="G83" i="1"/>
  <c r="F83" i="1"/>
  <c r="E83" i="1"/>
  <c r="D83" i="1" a="1"/>
  <c r="D83" i="1" s="1"/>
  <c r="H82" i="1"/>
  <c r="G82" i="1"/>
  <c r="C82" i="1" s="1" a="1"/>
  <c r="C82" i="1" s="1"/>
  <c r="F82" i="1"/>
  <c r="E82" i="1"/>
  <c r="H81" i="1"/>
  <c r="G81" i="1"/>
  <c r="C81" i="1" s="1" a="1"/>
  <c r="C81" i="1" s="1"/>
  <c r="F81" i="1"/>
  <c r="E81" i="1"/>
  <c r="H80" i="1"/>
  <c r="G80" i="1"/>
  <c r="C80" i="1" s="1" a="1"/>
  <c r="C80" i="1" s="1"/>
  <c r="F80" i="1"/>
  <c r="E80" i="1"/>
  <c r="H79" i="1"/>
  <c r="G79" i="1"/>
  <c r="F79" i="1"/>
  <c r="E79" i="1"/>
  <c r="D79" i="1" a="1"/>
  <c r="D79" i="1" s="1"/>
  <c r="H78" i="1"/>
  <c r="G78" i="1"/>
  <c r="F78" i="1"/>
  <c r="E78" i="1"/>
  <c r="D78" i="1" a="1"/>
  <c r="D78" i="1" s="1"/>
  <c r="H77" i="1"/>
  <c r="G77" i="1"/>
  <c r="C77" i="1" s="1" a="1"/>
  <c r="C77" i="1" s="1"/>
  <c r="F77" i="1"/>
  <c r="E77" i="1"/>
  <c r="H76" i="1"/>
  <c r="G76" i="1"/>
  <c r="D76" i="1" s="1" a="1"/>
  <c r="D76" i="1" s="1"/>
  <c r="F76" i="1"/>
  <c r="E76" i="1"/>
  <c r="H75" i="1"/>
  <c r="G75" i="1"/>
  <c r="F75" i="1"/>
  <c r="E75" i="1"/>
  <c r="D75" i="1" a="1"/>
  <c r="D75" i="1" s="1"/>
  <c r="H74" i="1"/>
  <c r="G74" i="1"/>
  <c r="F74" i="1"/>
  <c r="E74" i="1"/>
  <c r="D74" i="1" a="1"/>
  <c r="D74" i="1" s="1"/>
  <c r="H73" i="1"/>
  <c r="G73" i="1"/>
  <c r="C73" i="1" s="1" a="1"/>
  <c r="C73" i="1" s="1"/>
  <c r="F73" i="1"/>
  <c r="E73" i="1"/>
  <c r="H72" i="1"/>
  <c r="G72" i="1"/>
  <c r="F72" i="1"/>
  <c r="E72" i="1"/>
  <c r="D72" i="1" a="1"/>
  <c r="D72" i="1" s="1"/>
  <c r="H71" i="1"/>
  <c r="G71" i="1"/>
  <c r="D71" i="1" s="1" a="1"/>
  <c r="D71" i="1" s="1"/>
  <c r="F71" i="1"/>
  <c r="E71" i="1"/>
  <c r="H70" i="1"/>
  <c r="G70" i="1"/>
  <c r="F70" i="1"/>
  <c r="E70" i="1"/>
  <c r="D70" i="1" a="1"/>
  <c r="D70" i="1" s="1"/>
  <c r="H69" i="1"/>
  <c r="G69" i="1"/>
  <c r="D69" i="1" s="1" a="1"/>
  <c r="D69" i="1" s="1"/>
  <c r="F69" i="1"/>
  <c r="E69" i="1"/>
  <c r="H68" i="1"/>
  <c r="G68" i="1"/>
  <c r="C68" i="1" s="1" a="1"/>
  <c r="C68" i="1" s="1"/>
  <c r="F68" i="1"/>
  <c r="E68" i="1"/>
  <c r="H67" i="1"/>
  <c r="G67" i="1"/>
  <c r="C67" i="1" s="1" a="1"/>
  <c r="C67" i="1" s="1"/>
  <c r="F67" i="1"/>
  <c r="E67" i="1"/>
  <c r="H66" i="1"/>
  <c r="G66" i="1"/>
  <c r="F66" i="1"/>
  <c r="E66" i="1"/>
  <c r="D66" i="1" a="1"/>
  <c r="D66" i="1" s="1"/>
  <c r="H65" i="1"/>
  <c r="G65" i="1"/>
  <c r="D65" i="1" s="1" a="1"/>
  <c r="D65" i="1" s="1"/>
  <c r="F65" i="1"/>
  <c r="E65" i="1"/>
  <c r="H64" i="1"/>
  <c r="G64" i="1"/>
  <c r="C64" i="1" s="1" a="1"/>
  <c r="C64" i="1" s="1"/>
  <c r="F64" i="1"/>
  <c r="E64" i="1"/>
  <c r="H63" i="1"/>
  <c r="G63" i="1"/>
  <c r="F63" i="1"/>
  <c r="E63" i="1"/>
  <c r="D63" i="1" a="1"/>
  <c r="D63" i="1" s="1"/>
  <c r="H62" i="1"/>
  <c r="G62" i="1"/>
  <c r="F62" i="1"/>
  <c r="E62" i="1"/>
  <c r="D62" i="1" a="1"/>
  <c r="D62" i="1" s="1"/>
  <c r="H61" i="1"/>
  <c r="G61" i="1"/>
  <c r="D61" i="1" s="1" a="1"/>
  <c r="D61" i="1" s="1"/>
  <c r="F61" i="1"/>
  <c r="E61" i="1"/>
  <c r="H60" i="1"/>
  <c r="G60" i="1"/>
  <c r="F60" i="1"/>
  <c r="E60" i="1"/>
  <c r="D60" i="1" a="1"/>
  <c r="D60" i="1" s="1"/>
  <c r="H59" i="1"/>
  <c r="G59" i="1"/>
  <c r="D59" i="1" s="1" a="1"/>
  <c r="D59" i="1" s="1"/>
  <c r="F59" i="1"/>
  <c r="E59" i="1"/>
  <c r="H58" i="1"/>
  <c r="G58" i="1"/>
  <c r="D58" i="1" s="1" a="1"/>
  <c r="D58" i="1" s="1"/>
  <c r="F58" i="1"/>
  <c r="E58" i="1"/>
  <c r="H57" i="1"/>
  <c r="G57" i="1"/>
  <c r="D57" i="1" s="1" a="1"/>
  <c r="D57" i="1" s="1"/>
  <c r="F57" i="1"/>
  <c r="E57" i="1"/>
  <c r="H56" i="1"/>
  <c r="G56" i="1"/>
  <c r="F56" i="1"/>
  <c r="E56" i="1"/>
  <c r="D56" i="1" a="1"/>
  <c r="D56" i="1" s="1"/>
  <c r="H55" i="1"/>
  <c r="G55" i="1"/>
  <c r="D55" i="1" s="1" a="1"/>
  <c r="D55" i="1" s="1"/>
  <c r="F55" i="1"/>
  <c r="E55" i="1"/>
  <c r="H54" i="1"/>
  <c r="G54" i="1"/>
  <c r="D54" i="1" s="1" a="1"/>
  <c r="D54" i="1" s="1"/>
  <c r="F54" i="1"/>
  <c r="E54" i="1"/>
  <c r="U53" i="1"/>
  <c r="T53" i="1"/>
  <c r="S53" i="1"/>
  <c r="R53" i="1"/>
  <c r="H53" i="1"/>
  <c r="G53" i="1"/>
  <c r="D53" i="1" s="1" a="1"/>
  <c r="D53" i="1" s="1"/>
  <c r="F53" i="1"/>
  <c r="E53" i="1"/>
  <c r="U52" i="1"/>
  <c r="T52" i="1"/>
  <c r="S52" i="1"/>
  <c r="R52" i="1"/>
  <c r="X52" i="1" s="1"/>
  <c r="H52" i="1"/>
  <c r="G52" i="1"/>
  <c r="C52" i="1" s="1" a="1"/>
  <c r="C52" i="1" s="1"/>
  <c r="F52" i="1"/>
  <c r="E52" i="1"/>
  <c r="U51" i="1"/>
  <c r="T51" i="1"/>
  <c r="S51" i="1"/>
  <c r="R51" i="1"/>
  <c r="X51" i="1" s="1"/>
  <c r="H51" i="1"/>
  <c r="G51" i="1"/>
  <c r="F51" i="1"/>
  <c r="E51" i="1"/>
  <c r="D51" i="1" a="1"/>
  <c r="D51" i="1" s="1"/>
  <c r="U50" i="1"/>
  <c r="T50" i="1"/>
  <c r="S50" i="1"/>
  <c r="R50" i="1"/>
  <c r="H50" i="1"/>
  <c r="G50" i="1"/>
  <c r="D50" i="1" s="1" a="1"/>
  <c r="D50" i="1" s="1"/>
  <c r="F50" i="1"/>
  <c r="E50" i="1"/>
  <c r="U49" i="1"/>
  <c r="T49" i="1"/>
  <c r="S49" i="1"/>
  <c r="R49" i="1"/>
  <c r="H49" i="1"/>
  <c r="G49" i="1"/>
  <c r="F49" i="1"/>
  <c r="E49" i="1"/>
  <c r="D49" i="1"/>
  <c r="D49" i="1" a="1"/>
  <c r="U48" i="1"/>
  <c r="T48" i="1"/>
  <c r="S48" i="1"/>
  <c r="R48" i="1"/>
  <c r="H48" i="1"/>
  <c r="G48" i="1"/>
  <c r="D48" i="1" s="1" a="1"/>
  <c r="D48" i="1" s="1"/>
  <c r="F48" i="1"/>
  <c r="E48" i="1"/>
  <c r="U47" i="1"/>
  <c r="T47" i="1"/>
  <c r="S47" i="1"/>
  <c r="R47" i="1"/>
  <c r="H47" i="1"/>
  <c r="G47" i="1"/>
  <c r="D47" i="1" s="1" a="1"/>
  <c r="D47" i="1" s="1"/>
  <c r="F47" i="1"/>
  <c r="E47" i="1"/>
  <c r="U46" i="1"/>
  <c r="T46" i="1"/>
  <c r="S46" i="1"/>
  <c r="R46" i="1"/>
  <c r="X46" i="1" s="1"/>
  <c r="H46" i="1"/>
  <c r="G46" i="1"/>
  <c r="D46" i="1" s="1" a="1"/>
  <c r="D46" i="1" s="1"/>
  <c r="F46" i="1"/>
  <c r="E46" i="1"/>
  <c r="U45" i="1"/>
  <c r="T45" i="1"/>
  <c r="S45" i="1"/>
  <c r="R45" i="1"/>
  <c r="H45" i="1"/>
  <c r="G45" i="1"/>
  <c r="D45" i="1" s="1" a="1"/>
  <c r="D45" i="1" s="1"/>
  <c r="F45" i="1"/>
  <c r="E45" i="1"/>
  <c r="U44" i="1"/>
  <c r="T44" i="1"/>
  <c r="S44" i="1"/>
  <c r="R44" i="1"/>
  <c r="H44" i="1"/>
  <c r="G44" i="1"/>
  <c r="C44" i="1" s="1" a="1"/>
  <c r="C44" i="1" s="1"/>
  <c r="F44" i="1"/>
  <c r="E44" i="1"/>
  <c r="H43" i="1"/>
  <c r="G43" i="1"/>
  <c r="F43" i="1"/>
  <c r="E43" i="1"/>
  <c r="D43" i="1" a="1"/>
  <c r="D43" i="1" s="1"/>
  <c r="H42" i="1"/>
  <c r="G42" i="1"/>
  <c r="D42" i="1" s="1" a="1"/>
  <c r="D42" i="1" s="1"/>
  <c r="F42" i="1"/>
  <c r="E42" i="1"/>
  <c r="H41" i="1"/>
  <c r="G41" i="1"/>
  <c r="D41" i="1" s="1" a="1"/>
  <c r="D41" i="1" s="1"/>
  <c r="F41" i="1"/>
  <c r="E41" i="1"/>
  <c r="U40" i="1"/>
  <c r="T40" i="1"/>
  <c r="S40" i="1"/>
  <c r="R40" i="1"/>
  <c r="H40" i="1"/>
  <c r="G40" i="1"/>
  <c r="C40" i="1" s="1" a="1"/>
  <c r="C40" i="1" s="1"/>
  <c r="F40" i="1"/>
  <c r="E40" i="1"/>
  <c r="U39" i="1"/>
  <c r="T39" i="1"/>
  <c r="S39" i="1"/>
  <c r="R39" i="1"/>
  <c r="H39" i="1"/>
  <c r="G39" i="1"/>
  <c r="F39" i="1"/>
  <c r="E39" i="1"/>
  <c r="D39" i="1" a="1"/>
  <c r="D39" i="1" s="1"/>
  <c r="U38" i="1"/>
  <c r="T38" i="1"/>
  <c r="S38" i="1"/>
  <c r="R38" i="1"/>
  <c r="X38" i="1" s="1"/>
  <c r="H38" i="1"/>
  <c r="G38" i="1"/>
  <c r="C38" i="1" s="1" a="1"/>
  <c r="C38" i="1" s="1"/>
  <c r="F38" i="1"/>
  <c r="E38" i="1"/>
  <c r="U37" i="1"/>
  <c r="T37" i="1"/>
  <c r="S37" i="1"/>
  <c r="R37" i="1"/>
  <c r="H37" i="1"/>
  <c r="G37" i="1"/>
  <c r="D37" i="1" s="1" a="1"/>
  <c r="D37" i="1" s="1"/>
  <c r="F37" i="1"/>
  <c r="E37" i="1"/>
  <c r="U36" i="1"/>
  <c r="T36" i="1"/>
  <c r="S36" i="1"/>
  <c r="R36" i="1"/>
  <c r="H36" i="1"/>
  <c r="G36" i="1"/>
  <c r="F36" i="1"/>
  <c r="E36" i="1"/>
  <c r="D36" i="1"/>
  <c r="D36" i="1" a="1"/>
  <c r="U35" i="1"/>
  <c r="T35" i="1"/>
  <c r="S35" i="1"/>
  <c r="R35" i="1"/>
  <c r="H35" i="1"/>
  <c r="G35" i="1"/>
  <c r="D35" i="1" s="1" a="1"/>
  <c r="D35" i="1" s="1"/>
  <c r="F35" i="1"/>
  <c r="E35" i="1"/>
  <c r="U34" i="1"/>
  <c r="T34" i="1"/>
  <c r="S34" i="1"/>
  <c r="R34" i="1"/>
  <c r="H34" i="1"/>
  <c r="G34" i="1"/>
  <c r="D34" i="1" s="1" a="1"/>
  <c r="D34" i="1" s="1"/>
  <c r="F34" i="1"/>
  <c r="E34" i="1"/>
  <c r="U33" i="1"/>
  <c r="T33" i="1"/>
  <c r="S33" i="1"/>
  <c r="R33" i="1"/>
  <c r="X33" i="1" s="1"/>
  <c r="H33" i="1"/>
  <c r="G33" i="1"/>
  <c r="D33" i="1" s="1" a="1"/>
  <c r="D33" i="1" s="1"/>
  <c r="F33" i="1"/>
  <c r="E33" i="1"/>
  <c r="U32" i="1"/>
  <c r="T32" i="1"/>
  <c r="S32" i="1"/>
  <c r="R32" i="1"/>
  <c r="H32" i="1"/>
  <c r="G32" i="1"/>
  <c r="D32" i="1" s="1" a="1"/>
  <c r="D32" i="1" s="1"/>
  <c r="F32" i="1"/>
  <c r="E32" i="1"/>
  <c r="U31" i="1"/>
  <c r="T31" i="1"/>
  <c r="S31" i="1"/>
  <c r="R31" i="1"/>
  <c r="H31" i="1"/>
  <c r="G31" i="1"/>
  <c r="F31" i="1"/>
  <c r="E31" i="1"/>
  <c r="D31" i="1" a="1"/>
  <c r="D31" i="1" s="1"/>
  <c r="H30" i="1"/>
  <c r="G30" i="1"/>
  <c r="F30" i="1"/>
  <c r="E30" i="1"/>
  <c r="D30" i="1" a="1"/>
  <c r="D30" i="1" s="1"/>
  <c r="H29" i="1"/>
  <c r="G29" i="1"/>
  <c r="D29" i="1" s="1" a="1"/>
  <c r="D29" i="1" s="1"/>
  <c r="F29" i="1"/>
  <c r="E29" i="1"/>
  <c r="H28" i="1"/>
  <c r="G28" i="1"/>
  <c r="F28" i="1"/>
  <c r="E28" i="1"/>
  <c r="D28" i="1"/>
  <c r="D28" i="1" a="1"/>
  <c r="H27" i="1"/>
  <c r="G27" i="1"/>
  <c r="D27" i="1" s="1" a="1"/>
  <c r="D27" i="1" s="1"/>
  <c r="F27" i="1"/>
  <c r="E27" i="1"/>
  <c r="H26" i="1"/>
  <c r="G26" i="1"/>
  <c r="F26" i="1"/>
  <c r="E26" i="1"/>
  <c r="D26" i="1"/>
  <c r="D26" i="1" a="1"/>
  <c r="H25" i="1"/>
  <c r="G25" i="1"/>
  <c r="D25" i="1" s="1" a="1"/>
  <c r="D25" i="1" s="1"/>
  <c r="F25" i="1"/>
  <c r="E25" i="1"/>
  <c r="H24" i="1"/>
  <c r="G24" i="1"/>
  <c r="D24" i="1" s="1" a="1"/>
  <c r="D24" i="1" s="1"/>
  <c r="F24" i="1"/>
  <c r="E24" i="1"/>
  <c r="H23" i="1"/>
  <c r="G23" i="1"/>
  <c r="F23" i="1"/>
  <c r="E23" i="1"/>
  <c r="D23" i="1" a="1"/>
  <c r="D23" i="1" s="1"/>
  <c r="H22" i="1"/>
  <c r="G22" i="1"/>
  <c r="D22" i="1" s="1" a="1"/>
  <c r="D22" i="1" s="1"/>
  <c r="F22" i="1"/>
  <c r="E22" i="1"/>
  <c r="H21" i="1"/>
  <c r="G21" i="1"/>
  <c r="D21" i="1" s="1" a="1"/>
  <c r="D21" i="1" s="1"/>
  <c r="F21" i="1"/>
  <c r="E21" i="1"/>
  <c r="H20" i="1"/>
  <c r="G20" i="1"/>
  <c r="D20" i="1" s="1" a="1"/>
  <c r="D20" i="1" s="1"/>
  <c r="F20" i="1"/>
  <c r="E20" i="1"/>
  <c r="H19" i="1"/>
  <c r="G19" i="1"/>
  <c r="F19" i="1"/>
  <c r="E19" i="1"/>
  <c r="D19" i="1"/>
  <c r="D19" i="1" a="1"/>
  <c r="H18" i="1"/>
  <c r="G18" i="1"/>
  <c r="D18" i="1" s="1" a="1"/>
  <c r="D18" i="1" s="1"/>
  <c r="F18" i="1"/>
  <c r="E18" i="1"/>
  <c r="H17" i="1"/>
  <c r="G17" i="1"/>
  <c r="F17" i="1"/>
  <c r="E17" i="1"/>
  <c r="D17" i="1" a="1"/>
  <c r="D17" i="1" s="1"/>
  <c r="H16" i="1"/>
  <c r="G16" i="1"/>
  <c r="D16" i="1" s="1" a="1"/>
  <c r="D16" i="1" s="1"/>
  <c r="F16" i="1"/>
  <c r="E16" i="1"/>
  <c r="H15" i="1"/>
  <c r="G15" i="1"/>
  <c r="D15" i="1" s="1" a="1"/>
  <c r="D15" i="1" s="1"/>
  <c r="F15" i="1"/>
  <c r="E15" i="1"/>
  <c r="H14" i="1"/>
  <c r="G14" i="1"/>
  <c r="D14" i="1" s="1" a="1"/>
  <c r="D14" i="1" s="1"/>
  <c r="F14" i="1"/>
  <c r="E14" i="1"/>
  <c r="H13" i="1"/>
  <c r="G13" i="1"/>
  <c r="D13" i="1" s="1" a="1"/>
  <c r="D13" i="1" s="1"/>
  <c r="F13" i="1"/>
  <c r="E13" i="1"/>
  <c r="H12" i="1"/>
  <c r="G12" i="1"/>
  <c r="F12" i="1"/>
  <c r="E12" i="1"/>
  <c r="D12" i="1" a="1"/>
  <c r="D12" i="1" s="1"/>
  <c r="H11" i="1"/>
  <c r="G11" i="1"/>
  <c r="D11" i="1" s="1" a="1"/>
  <c r="D11" i="1" s="1"/>
  <c r="F11" i="1"/>
  <c r="E11" i="1"/>
  <c r="H10" i="1"/>
  <c r="G10" i="1"/>
  <c r="F10" i="1"/>
  <c r="E10" i="1"/>
  <c r="H9" i="1"/>
  <c r="G9" i="1"/>
  <c r="D9" i="1" s="1" a="1"/>
  <c r="D9" i="1" s="1"/>
  <c r="F9" i="1"/>
  <c r="E9" i="1"/>
  <c r="H8" i="1"/>
  <c r="G8" i="1"/>
  <c r="D8" i="1" s="1" a="1"/>
  <c r="D8" i="1" s="1"/>
  <c r="F8" i="1"/>
  <c r="E8" i="1"/>
  <c r="H7" i="1"/>
  <c r="G7" i="1"/>
  <c r="D7" i="1" s="1" a="1"/>
  <c r="D7" i="1" s="1"/>
  <c r="F7" i="1"/>
  <c r="E7" i="1"/>
  <c r="H6" i="1"/>
  <c r="G6" i="1"/>
  <c r="F6" i="1"/>
  <c r="E6" i="1"/>
  <c r="D6" i="1" a="1"/>
  <c r="D6" i="1" s="1"/>
  <c r="H5" i="1"/>
  <c r="G5" i="1"/>
  <c r="F5" i="1"/>
  <c r="E5" i="1"/>
  <c r="H4" i="1"/>
  <c r="G4" i="1"/>
  <c r="F4" i="1"/>
  <c r="E4" i="1"/>
  <c r="H3" i="1"/>
  <c r="G3" i="1"/>
  <c r="F3" i="1"/>
  <c r="E3" i="1"/>
  <c r="D3" i="1" a="1"/>
  <c r="D3" i="1" s="1"/>
  <c r="H2" i="1"/>
  <c r="G2" i="1"/>
  <c r="D64" i="1" s="1" a="1"/>
  <c r="D64" i="1" s="1"/>
  <c r="F2" i="1"/>
  <c r="E2" i="1"/>
  <c r="C4" i="1" l="1" a="1"/>
  <c r="C4" i="1" s="1"/>
  <c r="D2" i="1" a="1"/>
  <c r="D2" i="1" s="1"/>
  <c r="C10" i="1" a="1"/>
  <c r="C10" i="1" s="1"/>
  <c r="X31" i="1"/>
  <c r="O33" i="1" s="1"/>
  <c r="X44" i="1"/>
  <c r="O51" i="1" s="1"/>
  <c r="C6" i="1" a="1"/>
  <c r="C6" i="1" s="1"/>
  <c r="X39" i="1"/>
  <c r="C5" i="1" a="1"/>
  <c r="C5" i="1" s="1"/>
  <c r="X40" i="1"/>
  <c r="O40" i="1" s="1"/>
  <c r="X47" i="1"/>
  <c r="O47" i="1" s="1"/>
  <c r="X53" i="1"/>
  <c r="D4" i="1" a="1"/>
  <c r="D4" i="1" s="1"/>
  <c r="C8" i="1" a="1"/>
  <c r="C8" i="1" s="1"/>
  <c r="D10" i="1" a="1"/>
  <c r="D10" i="1" s="1"/>
  <c r="X36" i="1"/>
  <c r="X49" i="1"/>
  <c r="C3" i="1" a="1"/>
  <c r="C3" i="1" s="1"/>
  <c r="D5" i="1" a="1"/>
  <c r="D5" i="1" s="1"/>
  <c r="X34" i="1"/>
  <c r="X37" i="1"/>
  <c r="X50" i="1"/>
  <c r="C12" i="1" a="1"/>
  <c r="C12" i="1" s="1"/>
  <c r="X32" i="1"/>
  <c r="X35" i="1"/>
  <c r="O39" i="1" s="1"/>
  <c r="X45" i="1"/>
  <c r="X48" i="1"/>
  <c r="O31" i="1"/>
  <c r="O36" i="1"/>
  <c r="O37" i="1"/>
  <c r="O34" i="1"/>
  <c r="O35" i="1"/>
  <c r="C19" i="1" a="1"/>
  <c r="C19" i="1" s="1"/>
  <c r="C23" i="1" a="1"/>
  <c r="C23" i="1" s="1"/>
  <c r="C27" i="1" a="1"/>
  <c r="C27" i="1" s="1"/>
  <c r="C31" i="1" a="1"/>
  <c r="C31" i="1" s="1"/>
  <c r="C35" i="1" a="1"/>
  <c r="C35" i="1" s="1"/>
  <c r="C41" i="1" a="1"/>
  <c r="C41" i="1" s="1"/>
  <c r="C43" i="1" a="1"/>
  <c r="C43" i="1" s="1"/>
  <c r="O44" i="1"/>
  <c r="C45" i="1" a="1"/>
  <c r="C45" i="1" s="1"/>
  <c r="O46" i="1"/>
  <c r="C47" i="1" a="1"/>
  <c r="C47" i="1" s="1"/>
  <c r="O48" i="1"/>
  <c r="C49" i="1" a="1"/>
  <c r="C49" i="1" s="1"/>
  <c r="O50" i="1"/>
  <c r="C51" i="1" a="1"/>
  <c r="C51" i="1" s="1"/>
  <c r="O52" i="1"/>
  <c r="C53" i="1" a="1"/>
  <c r="C53" i="1" s="1"/>
  <c r="C55" i="1" a="1"/>
  <c r="C55" i="1" s="1"/>
  <c r="C57" i="1" a="1"/>
  <c r="C57" i="1" s="1"/>
  <c r="C59" i="1" a="1"/>
  <c r="C59" i="1" s="1"/>
  <c r="C61" i="1" a="1"/>
  <c r="C61" i="1" s="1"/>
  <c r="C63" i="1" a="1"/>
  <c r="C63" i="1" s="1"/>
  <c r="C65" i="1" a="1"/>
  <c r="C65" i="1" s="1"/>
  <c r="C70" i="1" a="1"/>
  <c r="C70" i="1" s="1"/>
  <c r="C72" i="1" a="1"/>
  <c r="C72" i="1" s="1"/>
  <c r="C79" i="1" a="1"/>
  <c r="C79" i="1" s="1"/>
  <c r="C90" i="1" a="1"/>
  <c r="C90" i="1" s="1"/>
  <c r="C92" i="1" a="1"/>
  <c r="C92" i="1" s="1"/>
  <c r="C97" i="1" a="1"/>
  <c r="C97" i="1" s="1"/>
  <c r="C131" i="1" a="1"/>
  <c r="C131" i="1" s="1"/>
  <c r="C2" i="1" a="1"/>
  <c r="C2" i="1" s="1"/>
  <c r="C18" i="1" a="1"/>
  <c r="C18" i="1" s="1"/>
  <c r="C20" i="1" a="1"/>
  <c r="C20" i="1" s="1"/>
  <c r="C24" i="1" a="1"/>
  <c r="C24" i="1" s="1"/>
  <c r="C28" i="1" a="1"/>
  <c r="C28" i="1" s="1"/>
  <c r="C30" i="1" a="1"/>
  <c r="C30" i="1" s="1"/>
  <c r="C34" i="1" a="1"/>
  <c r="C34" i="1" s="1"/>
  <c r="C75" i="1" a="1"/>
  <c r="C75" i="1" s="1"/>
  <c r="C83" i="1" a="1"/>
  <c r="C83" i="1" s="1"/>
  <c r="C88" i="1" a="1"/>
  <c r="C88" i="1" s="1"/>
  <c r="C95" i="1" a="1"/>
  <c r="C95" i="1" s="1"/>
  <c r="C100" i="1" a="1"/>
  <c r="C100" i="1" s="1"/>
  <c r="C163" i="1" a="1"/>
  <c r="C163" i="1" s="1"/>
  <c r="C17" i="1" a="1"/>
  <c r="C17" i="1" s="1"/>
  <c r="C21" i="1" a="1"/>
  <c r="C21" i="1" s="1"/>
  <c r="C25" i="1" a="1"/>
  <c r="C25" i="1" s="1"/>
  <c r="C29" i="1" a="1"/>
  <c r="C29" i="1" s="1"/>
  <c r="C33" i="1" a="1"/>
  <c r="C33" i="1" s="1"/>
  <c r="C37" i="1" a="1"/>
  <c r="C37" i="1" s="1"/>
  <c r="C39" i="1" a="1"/>
  <c r="C39" i="1" s="1"/>
  <c r="C42" i="1" a="1"/>
  <c r="C42" i="1" s="1"/>
  <c r="D44" i="1" a="1"/>
  <c r="D44" i="1" s="1"/>
  <c r="C46" i="1" a="1"/>
  <c r="C46" i="1" s="1"/>
  <c r="C48" i="1" a="1"/>
  <c r="C48" i="1" s="1"/>
  <c r="C50" i="1" a="1"/>
  <c r="C50" i="1" s="1"/>
  <c r="D52" i="1" a="1"/>
  <c r="D52" i="1" s="1"/>
  <c r="C54" i="1" a="1"/>
  <c r="C54" i="1" s="1"/>
  <c r="C56" i="1" a="1"/>
  <c r="C56" i="1" s="1"/>
  <c r="C58" i="1" a="1"/>
  <c r="C58" i="1" s="1"/>
  <c r="C60" i="1" a="1"/>
  <c r="C60" i="1" s="1"/>
  <c r="C62" i="1" a="1"/>
  <c r="C62" i="1" s="1"/>
  <c r="C66" i="1" a="1"/>
  <c r="C66" i="1" s="1"/>
  <c r="C69" i="1" a="1"/>
  <c r="C69" i="1" s="1"/>
  <c r="C71" i="1" a="1"/>
  <c r="C71" i="1" s="1"/>
  <c r="C78" i="1" a="1"/>
  <c r="C78" i="1" s="1"/>
  <c r="C86" i="1" a="1"/>
  <c r="C86" i="1" s="1"/>
  <c r="C91" i="1" a="1"/>
  <c r="C91" i="1" s="1"/>
  <c r="D100" i="1" a="1"/>
  <c r="D100" i="1" s="1"/>
  <c r="D255" i="1" a="1"/>
  <c r="D255" i="1" s="1"/>
  <c r="D254" i="1" a="1"/>
  <c r="D254" i="1" s="1"/>
  <c r="D253" i="1" a="1"/>
  <c r="D253" i="1" s="1"/>
  <c r="D252" i="1" a="1"/>
  <c r="D252" i="1" s="1"/>
  <c r="D251" i="1" a="1"/>
  <c r="D251" i="1" s="1"/>
  <c r="D250" i="1" a="1"/>
  <c r="D250" i="1" s="1"/>
  <c r="D249" i="1" a="1"/>
  <c r="D249" i="1" s="1"/>
  <c r="D248" i="1" a="1"/>
  <c r="D248" i="1" s="1"/>
  <c r="D247" i="1" a="1"/>
  <c r="D247" i="1" s="1"/>
  <c r="C259" i="1" a="1"/>
  <c r="C259" i="1" s="1"/>
  <c r="C258" i="1" a="1"/>
  <c r="C258" i="1" s="1"/>
  <c r="C257" i="1" a="1"/>
  <c r="C257" i="1" s="1"/>
  <c r="C256" i="1" a="1"/>
  <c r="C256" i="1" s="1"/>
  <c r="C246" i="1" a="1"/>
  <c r="C246" i="1" s="1"/>
  <c r="C238" i="1" a="1"/>
  <c r="C238" i="1" s="1"/>
  <c r="C236" i="1" a="1"/>
  <c r="C236" i="1" s="1"/>
  <c r="C232" i="1" a="1"/>
  <c r="C232" i="1" s="1"/>
  <c r="C230" i="1" a="1"/>
  <c r="C230" i="1" s="1"/>
  <c r="C245" i="1" a="1"/>
  <c r="C245" i="1" s="1"/>
  <c r="C237" i="1" a="1"/>
  <c r="C237" i="1" s="1"/>
  <c r="C235" i="1" a="1"/>
  <c r="C235" i="1" s="1"/>
  <c r="C233" i="1" a="1"/>
  <c r="C233" i="1" s="1"/>
  <c r="D183" i="1" a="1"/>
  <c r="D183" i="1" s="1"/>
  <c r="D179" i="1" a="1"/>
  <c r="D179" i="1" s="1"/>
  <c r="D177" i="1" a="1"/>
  <c r="D177" i="1" s="1"/>
  <c r="C200" i="1" a="1"/>
  <c r="C200" i="1" s="1"/>
  <c r="C196" i="1" a="1"/>
  <c r="C196" i="1" s="1"/>
  <c r="D178" i="1" a="1"/>
  <c r="D178" i="1" s="1"/>
  <c r="C218" i="1" a="1"/>
  <c r="C218" i="1" s="1"/>
  <c r="C214" i="1" a="1"/>
  <c r="C214" i="1" s="1"/>
  <c r="C206" i="1" a="1"/>
  <c r="C206" i="1" s="1"/>
  <c r="C198" i="1" a="1"/>
  <c r="C198" i="1" s="1"/>
  <c r="C188" i="1" a="1"/>
  <c r="C188" i="1" s="1"/>
  <c r="C170" i="1" a="1"/>
  <c r="C170" i="1" s="1"/>
  <c r="D157" i="1" a="1"/>
  <c r="D157" i="1" s="1"/>
  <c r="C129" i="1" a="1"/>
  <c r="C129" i="1" s="1"/>
  <c r="D123" i="1" a="1"/>
  <c r="D123" i="1" s="1"/>
  <c r="D119" i="1" a="1"/>
  <c r="D119" i="1" s="1"/>
  <c r="D40" i="1" a="1"/>
  <c r="D40" i="1" s="1"/>
  <c r="D38" i="1" a="1"/>
  <c r="D38" i="1" s="1"/>
  <c r="C194" i="1" a="1"/>
  <c r="C194" i="1" s="1"/>
  <c r="C186" i="1" a="1"/>
  <c r="C186" i="1" s="1"/>
  <c r="D181" i="1" a="1"/>
  <c r="D181" i="1" s="1"/>
  <c r="C175" i="1" a="1"/>
  <c r="C175" i="1" s="1"/>
  <c r="C173" i="1" a="1"/>
  <c r="C173" i="1" s="1"/>
  <c r="D169" i="1" a="1"/>
  <c r="D169" i="1" s="1"/>
  <c r="D167" i="1" a="1"/>
  <c r="D167" i="1" s="1"/>
  <c r="D160" i="1" a="1"/>
  <c r="D160" i="1" s="1"/>
  <c r="C159" i="1" a="1"/>
  <c r="C159" i="1" s="1"/>
  <c r="C143" i="1" a="1"/>
  <c r="C143" i="1" s="1"/>
  <c r="C141" i="1" a="1"/>
  <c r="C141" i="1" s="1"/>
  <c r="D135" i="1" a="1"/>
  <c r="D135" i="1" s="1"/>
  <c r="C134" i="1" a="1"/>
  <c r="C134" i="1" s="1"/>
  <c r="D128" i="1" a="1"/>
  <c r="D128" i="1" s="1"/>
  <c r="D120" i="1" a="1"/>
  <c r="D120" i="1" s="1"/>
  <c r="D180" i="1" a="1"/>
  <c r="D180" i="1" s="1"/>
  <c r="C162" i="1" a="1"/>
  <c r="C162" i="1" s="1"/>
  <c r="C153" i="1" a="1"/>
  <c r="C153" i="1" s="1"/>
  <c r="D149" i="1" a="1"/>
  <c r="D149" i="1" s="1"/>
  <c r="C146" i="1" a="1"/>
  <c r="C146" i="1" s="1"/>
  <c r="C137" i="1" a="1"/>
  <c r="C137" i="1" s="1"/>
  <c r="D133" i="1" a="1"/>
  <c r="D133" i="1" s="1"/>
  <c r="D125" i="1" a="1"/>
  <c r="D125" i="1" s="1"/>
  <c r="D121" i="1" a="1"/>
  <c r="D121" i="1" s="1"/>
  <c r="D117" i="1" a="1"/>
  <c r="D117" i="1" s="1"/>
  <c r="D96" i="1" a="1"/>
  <c r="D96" i="1" s="1"/>
  <c r="D93" i="1" a="1"/>
  <c r="D93" i="1" s="1"/>
  <c r="D89" i="1" a="1"/>
  <c r="D89" i="1" s="1"/>
  <c r="D87" i="1" a="1"/>
  <c r="D87" i="1" s="1"/>
  <c r="D85" i="1" a="1"/>
  <c r="D85" i="1" s="1"/>
  <c r="D82" i="1" a="1"/>
  <c r="D82" i="1" s="1"/>
  <c r="D81" i="1" a="1"/>
  <c r="D81" i="1" s="1"/>
  <c r="D80" i="1" a="1"/>
  <c r="D80" i="1" s="1"/>
  <c r="D77" i="1" a="1"/>
  <c r="D77" i="1" s="1"/>
  <c r="D73" i="1" a="1"/>
  <c r="D73" i="1" s="1"/>
  <c r="D68" i="1" a="1"/>
  <c r="D68" i="1" s="1"/>
  <c r="D67" i="1" a="1"/>
  <c r="D67" i="1" s="1"/>
  <c r="C190" i="1" a="1"/>
  <c r="C190" i="1" s="1"/>
  <c r="C174" i="1" a="1"/>
  <c r="C174" i="1" s="1"/>
  <c r="C165" i="1" a="1"/>
  <c r="C165" i="1" s="1"/>
  <c r="D161" i="1" a="1"/>
  <c r="D161" i="1" s="1"/>
  <c r="D152" i="1" a="1"/>
  <c r="D152" i="1" s="1"/>
  <c r="C151" i="1" a="1"/>
  <c r="C151" i="1" s="1"/>
  <c r="D145" i="1" a="1"/>
  <c r="D145" i="1" s="1"/>
  <c r="C142" i="1" a="1"/>
  <c r="C142" i="1" s="1"/>
  <c r="D118" i="1" a="1"/>
  <c r="D118" i="1" s="1"/>
  <c r="D102" i="1" a="1"/>
  <c r="D102" i="1" s="1"/>
  <c r="C7" i="1" a="1"/>
  <c r="C7" i="1" s="1"/>
  <c r="C9" i="1" a="1"/>
  <c r="C9" i="1" s="1"/>
  <c r="C11" i="1" a="1"/>
  <c r="C11" i="1" s="1"/>
  <c r="C13" i="1" a="1"/>
  <c r="C13" i="1" s="1"/>
  <c r="C14" i="1" a="1"/>
  <c r="C14" i="1" s="1"/>
  <c r="C15" i="1" a="1"/>
  <c r="C15" i="1" s="1"/>
  <c r="C16" i="1" a="1"/>
  <c r="C16" i="1" s="1"/>
  <c r="C22" i="1" a="1"/>
  <c r="C22" i="1" s="1"/>
  <c r="C26" i="1" a="1"/>
  <c r="C26" i="1" s="1"/>
  <c r="C32" i="1" a="1"/>
  <c r="C32" i="1" s="1"/>
  <c r="C36" i="1" a="1"/>
  <c r="C36" i="1" s="1"/>
  <c r="C74" i="1" a="1"/>
  <c r="C74" i="1" s="1"/>
  <c r="C76" i="1" a="1"/>
  <c r="C76" i="1" s="1"/>
  <c r="C84" i="1" a="1"/>
  <c r="C84" i="1" s="1"/>
  <c r="C94" i="1" a="1"/>
  <c r="C94" i="1" s="1"/>
  <c r="C104" i="1" a="1"/>
  <c r="C104" i="1" s="1"/>
  <c r="C98" i="1" a="1"/>
  <c r="C98" i="1" s="1"/>
  <c r="C106" i="1" a="1"/>
  <c r="C106" i="1" s="1"/>
  <c r="C110" i="1" a="1"/>
  <c r="C110" i="1" s="1"/>
  <c r="C114" i="1" a="1"/>
  <c r="C114" i="1" s="1"/>
  <c r="C122" i="1" a="1"/>
  <c r="C122" i="1" s="1"/>
  <c r="C126" i="1" a="1"/>
  <c r="C126" i="1" s="1"/>
  <c r="C140" i="1" a="1"/>
  <c r="C140" i="1" s="1"/>
  <c r="D158" i="1" a="1"/>
  <c r="D158" i="1" s="1"/>
  <c r="C172" i="1" a="1"/>
  <c r="C172" i="1" s="1"/>
  <c r="D185" i="1" a="1"/>
  <c r="D185" i="1" s="1"/>
  <c r="C185" i="1" a="1"/>
  <c r="C185" i="1" s="1"/>
  <c r="C101" i="1" a="1"/>
  <c r="C101" i="1" s="1"/>
  <c r="C105" i="1" a="1"/>
  <c r="C105" i="1" s="1"/>
  <c r="C109" i="1" a="1"/>
  <c r="C109" i="1" s="1"/>
  <c r="C113" i="1" a="1"/>
  <c r="C113" i="1" s="1"/>
  <c r="D130" i="1" a="1"/>
  <c r="D130" i="1" s="1"/>
  <c r="D131" i="1" a="1"/>
  <c r="D131" i="1" s="1"/>
  <c r="C139" i="1" a="1"/>
  <c r="C139" i="1" s="1"/>
  <c r="D140" i="1" a="1"/>
  <c r="D140" i="1" s="1"/>
  <c r="C144" i="1" a="1"/>
  <c r="C144" i="1" s="1"/>
  <c r="D147" i="1" a="1"/>
  <c r="D147" i="1" s="1"/>
  <c r="C155" i="1" a="1"/>
  <c r="C155" i="1" s="1"/>
  <c r="D156" i="1" a="1"/>
  <c r="D156" i="1" s="1"/>
  <c r="D163" i="1" a="1"/>
  <c r="D163" i="1" s="1"/>
  <c r="C171" i="1" a="1"/>
  <c r="C171" i="1" s="1"/>
  <c r="D172" i="1" a="1"/>
  <c r="D172" i="1" s="1"/>
  <c r="C176" i="1" a="1"/>
  <c r="C176" i="1" s="1"/>
  <c r="D187" i="1" a="1"/>
  <c r="D187" i="1" s="1"/>
  <c r="C187" i="1" a="1"/>
  <c r="C187" i="1" s="1"/>
  <c r="D195" i="1" a="1"/>
  <c r="D195" i="1" s="1"/>
  <c r="C195" i="1" a="1"/>
  <c r="C195" i="1" s="1"/>
  <c r="C108" i="1" a="1"/>
  <c r="C108" i="1" s="1"/>
  <c r="C112" i="1" a="1"/>
  <c r="C112" i="1" s="1"/>
  <c r="C116" i="1" a="1"/>
  <c r="C116" i="1" s="1"/>
  <c r="C124" i="1" a="1"/>
  <c r="C124" i="1" s="1"/>
  <c r="D150" i="1" a="1"/>
  <c r="D150" i="1" s="1"/>
  <c r="C164" i="1" a="1"/>
  <c r="C164" i="1" s="1"/>
  <c r="D166" i="1" a="1"/>
  <c r="D166" i="1" s="1"/>
  <c r="C182" i="1" a="1"/>
  <c r="C182" i="1" s="1"/>
  <c r="D189" i="1" a="1"/>
  <c r="D189" i="1" s="1"/>
  <c r="C189" i="1" a="1"/>
  <c r="C189" i="1" s="1"/>
  <c r="D199" i="1" a="1"/>
  <c r="D199" i="1" s="1"/>
  <c r="C199" i="1" a="1"/>
  <c r="C199" i="1" s="1"/>
  <c r="C99" i="1" a="1"/>
  <c r="C99" i="1" s="1"/>
  <c r="C103" i="1" a="1"/>
  <c r="C103" i="1" s="1"/>
  <c r="C107" i="1" a="1"/>
  <c r="C107" i="1" s="1"/>
  <c r="C111" i="1" a="1"/>
  <c r="C111" i="1" s="1"/>
  <c r="C115" i="1" a="1"/>
  <c r="C115" i="1" s="1"/>
  <c r="C127" i="1" a="1"/>
  <c r="C127" i="1" s="1"/>
  <c r="D132" i="1" a="1"/>
  <c r="D132" i="1" s="1"/>
  <c r="C136" i="1" a="1"/>
  <c r="C136" i="1" s="1"/>
  <c r="D138" i="1" a="1"/>
  <c r="D138" i="1" s="1"/>
  <c r="D148" i="1" a="1"/>
  <c r="D148" i="1" s="1"/>
  <c r="D154" i="1" a="1"/>
  <c r="D154" i="1" s="1"/>
  <c r="D164" i="1" a="1"/>
  <c r="D164" i="1" s="1"/>
  <c r="C168" i="1" a="1"/>
  <c r="C168" i="1" s="1"/>
  <c r="D182" i="1" a="1"/>
  <c r="D182" i="1" s="1"/>
  <c r="D191" i="1" a="1"/>
  <c r="D191" i="1" s="1"/>
  <c r="C191" i="1" a="1"/>
  <c r="C191" i="1" s="1"/>
  <c r="D203" i="1" a="1"/>
  <c r="D203" i="1" s="1"/>
  <c r="D211" i="1" a="1"/>
  <c r="D211" i="1" s="1"/>
  <c r="D215" i="1" a="1"/>
  <c r="D215" i="1" s="1"/>
  <c r="D219" i="1" a="1"/>
  <c r="D219" i="1" s="1"/>
  <c r="D223" i="1" a="1"/>
  <c r="D223" i="1" s="1"/>
  <c r="D227" i="1" a="1"/>
  <c r="D227" i="1" s="1"/>
  <c r="D234" i="1" a="1"/>
  <c r="D234" i="1" s="1"/>
  <c r="D242" i="1" a="1"/>
  <c r="D242" i="1" s="1"/>
  <c r="C184" i="1" a="1"/>
  <c r="C184" i="1" s="1"/>
  <c r="D192" i="1" a="1"/>
  <c r="D192" i="1" s="1"/>
  <c r="C203" i="1" a="1"/>
  <c r="C203" i="1" s="1"/>
  <c r="C207" i="1" a="1"/>
  <c r="C207" i="1" s="1"/>
  <c r="D208" i="1" a="1"/>
  <c r="D208" i="1" s="1"/>
  <c r="C211" i="1" a="1"/>
  <c r="C211" i="1" s="1"/>
  <c r="D212" i="1" a="1"/>
  <c r="D212" i="1" s="1"/>
  <c r="C215" i="1" a="1"/>
  <c r="C215" i="1" s="1"/>
  <c r="D216" i="1" a="1"/>
  <c r="D216" i="1" s="1"/>
  <c r="D220" i="1" a="1"/>
  <c r="D220" i="1" s="1"/>
  <c r="D224" i="1" a="1"/>
  <c r="D224" i="1" s="1"/>
  <c r="D228" i="1" a="1"/>
  <c r="D228" i="1" s="1"/>
  <c r="D239" i="1" a="1"/>
  <c r="D239" i="1" s="1"/>
  <c r="D243" i="1" a="1"/>
  <c r="D243" i="1" s="1"/>
  <c r="D197" i="1" a="1"/>
  <c r="D197" i="1" s="1"/>
  <c r="D201" i="1" a="1"/>
  <c r="D201" i="1" s="1"/>
  <c r="C204" i="1" a="1"/>
  <c r="C204" i="1" s="1"/>
  <c r="D205" i="1" a="1"/>
  <c r="D205" i="1" s="1"/>
  <c r="C208" i="1" a="1"/>
  <c r="C208" i="1" s="1"/>
  <c r="D209" i="1" a="1"/>
  <c r="D209" i="1" s="1"/>
  <c r="C212" i="1" a="1"/>
  <c r="C212" i="1" s="1"/>
  <c r="D213" i="1" a="1"/>
  <c r="D213" i="1" s="1"/>
  <c r="C216" i="1" a="1"/>
  <c r="C216" i="1" s="1"/>
  <c r="D221" i="1" a="1"/>
  <c r="D221" i="1" s="1"/>
  <c r="D225" i="1" a="1"/>
  <c r="D225" i="1" s="1"/>
  <c r="D229" i="1" a="1"/>
  <c r="D229" i="1" s="1"/>
  <c r="D240" i="1" a="1"/>
  <c r="D240" i="1" s="1"/>
  <c r="D244" i="1" a="1"/>
  <c r="D244" i="1" s="1"/>
  <c r="C193" i="1" a="1"/>
  <c r="C193" i="1" s="1"/>
  <c r="C197" i="1" a="1"/>
  <c r="C197" i="1" s="1"/>
  <c r="C201" i="1" a="1"/>
  <c r="C201" i="1" s="1"/>
  <c r="D202" i="1" a="1"/>
  <c r="D202" i="1" s="1"/>
  <c r="C205" i="1" a="1"/>
  <c r="C205" i="1" s="1"/>
  <c r="C209" i="1" a="1"/>
  <c r="C209" i="1" s="1"/>
  <c r="D210" i="1" a="1"/>
  <c r="D210" i="1" s="1"/>
  <c r="C213" i="1" a="1"/>
  <c r="C213" i="1" s="1"/>
  <c r="C217" i="1" a="1"/>
  <c r="C217" i="1" s="1"/>
  <c r="C221" i="1" a="1"/>
  <c r="C221" i="1" s="1"/>
  <c r="D222" i="1" a="1"/>
  <c r="D222" i="1" s="1"/>
  <c r="D226" i="1" a="1"/>
  <c r="D226" i="1" s="1"/>
  <c r="D241" i="1" a="1"/>
  <c r="D241" i="1" s="1"/>
  <c r="W10" i="1" l="1" a="1"/>
  <c r="W10" i="1" s="1"/>
  <c r="S19" i="1" a="1"/>
  <c r="S19" i="1" s="1"/>
  <c r="R23" i="1" a="1"/>
  <c r="R23" i="1" s="1"/>
  <c r="U6" i="1" a="1"/>
  <c r="U6" i="1" s="1"/>
  <c r="O45" i="1"/>
  <c r="O53" i="1"/>
  <c r="O49" i="1"/>
  <c r="R24" i="1" a="1"/>
  <c r="R24" i="1" s="1"/>
  <c r="W13" i="1" a="1"/>
  <c r="W13" i="1" s="1"/>
  <c r="S14" i="1" a="1"/>
  <c r="S14" i="1" s="1"/>
  <c r="R6" i="1" a="1"/>
  <c r="R6" i="1" s="1"/>
  <c r="O32" i="1"/>
  <c r="O38" i="1"/>
  <c r="R20" i="1" a="1"/>
  <c r="R20" i="1" s="1"/>
  <c r="W15" i="1" a="1"/>
  <c r="W15" i="1" s="1"/>
  <c r="T25" i="1" a="1"/>
  <c r="T25" i="1" s="1"/>
  <c r="T21" i="1" a="1"/>
  <c r="T21" i="1" s="1"/>
  <c r="T15" i="1" a="1"/>
  <c r="T15" i="1" s="1"/>
  <c r="V12" i="1" a="1"/>
  <c r="V12" i="1" s="1"/>
  <c r="V10" i="1" a="1"/>
  <c r="V10" i="1" s="1"/>
  <c r="R8" i="1" a="1"/>
  <c r="R8" i="1" s="1"/>
  <c r="S25" i="1" a="1"/>
  <c r="S25" i="1" s="1"/>
  <c r="S21" i="1" a="1"/>
  <c r="S21" i="1" s="1"/>
  <c r="U12" i="1" a="1"/>
  <c r="U12" i="1" s="1"/>
  <c r="T10" i="1" a="1"/>
  <c r="T10" i="1" s="1"/>
  <c r="W7" i="1" a="1"/>
  <c r="W7" i="1" s="1"/>
  <c r="W14" i="1" a="1"/>
  <c r="W14" i="1" s="1"/>
  <c r="R12" i="1" a="1"/>
  <c r="R12" i="1" s="1"/>
  <c r="S10" i="1" a="1"/>
  <c r="S10" i="1" s="1"/>
  <c r="T7" i="1" a="1"/>
  <c r="T7" i="1" s="1"/>
  <c r="U13" i="1" a="1"/>
  <c r="U13" i="1" s="1"/>
  <c r="R11" i="1" a="1"/>
  <c r="R11" i="1" s="1"/>
  <c r="U8" i="1" a="1"/>
  <c r="U8" i="1" s="1"/>
  <c r="R28" i="1" a="1"/>
  <c r="R28" i="1" s="1"/>
  <c r="S12" i="1" a="1"/>
  <c r="S12" i="1" s="1"/>
  <c r="R10" i="1" a="1"/>
  <c r="R10" i="1" s="1"/>
  <c r="U7" i="1" a="1"/>
  <c r="U7" i="1" s="1"/>
  <c r="V15" i="1" a="1"/>
  <c r="V15" i="1" s="1"/>
  <c r="W11" i="1" a="1"/>
  <c r="W11" i="1" s="1"/>
  <c r="W9" i="1" a="1"/>
  <c r="W9" i="1" s="1"/>
  <c r="S7" i="1" a="1"/>
  <c r="S7" i="1" s="1"/>
  <c r="T27" i="1" a="1"/>
  <c r="T27" i="1" s="1"/>
  <c r="T23" i="1" a="1"/>
  <c r="T23" i="1" s="1"/>
  <c r="T19" i="1" a="1"/>
  <c r="T19" i="1" s="1"/>
  <c r="R14" i="1" a="1"/>
  <c r="R14" i="1" s="1"/>
  <c r="T9" i="1" a="1"/>
  <c r="T9" i="1" s="1"/>
  <c r="W6" i="1" a="1"/>
  <c r="W6" i="1" s="1"/>
  <c r="T26" i="1" a="1"/>
  <c r="T26" i="1" s="1"/>
  <c r="T22" i="1" a="1"/>
  <c r="T22" i="1" s="1"/>
  <c r="U15" i="1" a="1"/>
  <c r="U15" i="1" s="1"/>
  <c r="R13" i="1" a="1"/>
  <c r="R13" i="1" s="1"/>
  <c r="U10" i="1" a="1"/>
  <c r="U10" i="1" s="1"/>
  <c r="V7" i="1" a="1"/>
  <c r="V7" i="1" s="1"/>
  <c r="S26" i="1" a="1"/>
  <c r="S26" i="1" s="1"/>
  <c r="S22" i="1" a="1"/>
  <c r="S22" i="1" s="1"/>
  <c r="V14" i="1" a="1"/>
  <c r="V14" i="1" s="1"/>
  <c r="T13" i="1" a="1"/>
  <c r="T13" i="1" s="1"/>
  <c r="U9" i="1" a="1"/>
  <c r="U9" i="1" s="1"/>
  <c r="V6" i="1" a="1"/>
  <c r="V6" i="1" s="1"/>
  <c r="T28" i="1" a="1"/>
  <c r="T28" i="1" s="1"/>
  <c r="T24" i="1" a="1"/>
  <c r="T24" i="1" s="1"/>
  <c r="T20" i="1" a="1"/>
  <c r="T20" i="1" s="1"/>
  <c r="U14" i="1" a="1"/>
  <c r="U14" i="1" s="1"/>
  <c r="U11" i="1" a="1"/>
  <c r="U11" i="1" s="1"/>
  <c r="S9" i="1" a="1"/>
  <c r="S9" i="1" s="1"/>
  <c r="T6" i="1" a="1"/>
  <c r="T6" i="1" s="1"/>
  <c r="R26" i="1" a="1"/>
  <c r="R26" i="1" s="1"/>
  <c r="X26" i="1" s="1"/>
  <c r="R22" i="1" a="1"/>
  <c r="R22" i="1" s="1"/>
  <c r="X22" i="1" s="1"/>
  <c r="S13" i="1" a="1"/>
  <c r="S13" i="1" s="1"/>
  <c r="T11" i="1" a="1"/>
  <c r="T11" i="1" s="1"/>
  <c r="W8" i="1" a="1"/>
  <c r="W8" i="1" s="1"/>
  <c r="S6" i="1" a="1"/>
  <c r="S6" i="1" s="1"/>
  <c r="X6" i="1" s="1"/>
  <c r="R25" i="1" a="1"/>
  <c r="R25" i="1" s="1"/>
  <c r="X25" i="1" s="1"/>
  <c r="R21" i="1" a="1"/>
  <c r="R21" i="1" s="1"/>
  <c r="X21" i="1" s="1"/>
  <c r="R15" i="1" a="1"/>
  <c r="R15" i="1" s="1"/>
  <c r="T12" i="1" a="1"/>
  <c r="T12" i="1" s="1"/>
  <c r="V9" i="1" a="1"/>
  <c r="V9" i="1" s="1"/>
  <c r="R7" i="1" a="1"/>
  <c r="R7" i="1" s="1"/>
  <c r="X7" i="1" s="1"/>
  <c r="V8" i="1" a="1"/>
  <c r="V8" i="1" s="1"/>
  <c r="R27" i="1" a="1"/>
  <c r="R27" i="1" s="1"/>
  <c r="R19" i="1" a="1"/>
  <c r="R19" i="1" s="1"/>
  <c r="X19" i="1" s="1"/>
  <c r="V13" i="1" a="1"/>
  <c r="V13" i="1" s="1"/>
  <c r="S11" i="1" a="1"/>
  <c r="S11" i="1" s="1"/>
  <c r="T8" i="1" a="1"/>
  <c r="T8" i="1" s="1"/>
  <c r="S28" i="1" a="1"/>
  <c r="S28" i="1" s="1"/>
  <c r="S24" i="1" a="1"/>
  <c r="S24" i="1" s="1"/>
  <c r="X24" i="1" s="1"/>
  <c r="S20" i="1" a="1"/>
  <c r="S20" i="1" s="1"/>
  <c r="S15" i="1" a="1"/>
  <c r="S15" i="1" s="1"/>
  <c r="W12" i="1" a="1"/>
  <c r="W12" i="1" s="1"/>
  <c r="S8" i="1" a="1"/>
  <c r="S8" i="1" s="1"/>
  <c r="S27" i="1" a="1"/>
  <c r="S27" i="1" s="1"/>
  <c r="S23" i="1" a="1"/>
  <c r="S23" i="1" s="1"/>
  <c r="X23" i="1" s="1"/>
  <c r="T14" i="1" a="1"/>
  <c r="T14" i="1" s="1"/>
  <c r="V11" i="1" a="1"/>
  <c r="V11" i="1" s="1"/>
  <c r="R9" i="1" a="1"/>
  <c r="R9" i="1" s="1"/>
  <c r="X9" i="1" s="1"/>
  <c r="X28" i="1" l="1"/>
  <c r="X20" i="1"/>
  <c r="O20" i="1" s="1"/>
  <c r="X14" i="1"/>
  <c r="X8" i="1"/>
  <c r="X27" i="1"/>
  <c r="X10" i="1"/>
  <c r="X11" i="1"/>
  <c r="X12" i="1"/>
  <c r="X15" i="1"/>
  <c r="X13" i="1"/>
  <c r="O13" i="1" l="1"/>
  <c r="O11" i="1"/>
  <c r="O8" i="1"/>
  <c r="O9" i="1"/>
  <c r="O26" i="1"/>
  <c r="O10" i="1"/>
  <c r="O14" i="1"/>
  <c r="O28" i="1"/>
  <c r="O24" i="1"/>
  <c r="O15" i="1"/>
  <c r="O22" i="1"/>
  <c r="O25" i="1"/>
  <c r="O21" i="1"/>
  <c r="O6" i="1"/>
  <c r="O12" i="1"/>
  <c r="O27" i="1"/>
  <c r="O19" i="1"/>
  <c r="O7" i="1"/>
  <c r="O23" i="1"/>
</calcChain>
</file>

<file path=xl/sharedStrings.xml><?xml version="1.0" encoding="utf-8"?>
<sst xmlns="http://schemas.openxmlformats.org/spreadsheetml/2006/main" count="65" uniqueCount="28">
  <si>
    <t>Pos</t>
  </si>
  <si>
    <t>Num</t>
  </si>
  <si>
    <t>M Pos</t>
  </si>
  <si>
    <t>F Pos</t>
  </si>
  <si>
    <t>Name</t>
  </si>
  <si>
    <t>Cat</t>
  </si>
  <si>
    <t>Club</t>
  </si>
  <si>
    <t>Time</t>
  </si>
  <si>
    <t>Men at Sledmere</t>
  </si>
  <si>
    <t>Total</t>
  </si>
  <si>
    <t>Beverley AC</t>
  </si>
  <si>
    <t>Bridlington Road Runners</t>
  </si>
  <si>
    <t>City Of Hull AC</t>
  </si>
  <si>
    <t>East Hull Harriers</t>
  </si>
  <si>
    <t>Selby Striders</t>
  </si>
  <si>
    <t>Goole Viking Striders</t>
  </si>
  <si>
    <t>Pocklington Road Runners</t>
  </si>
  <si>
    <t>Scarborough AC</t>
  </si>
  <si>
    <t>Yorkshire Wolds Runners</t>
  </si>
  <si>
    <t>Driffield Striders</t>
  </si>
  <si>
    <t xml:space="preserve">Women at Sledmere </t>
  </si>
  <si>
    <t>Men (Total)</t>
  </si>
  <si>
    <t>BW</t>
  </si>
  <si>
    <t>Wel</t>
  </si>
  <si>
    <t>Wet</t>
  </si>
  <si>
    <t>Sled</t>
  </si>
  <si>
    <t>Women (Total)</t>
  </si>
  <si>
    <t>DQ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</si>
</sst>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"/>
  </numFmts>
  <fonts count="4" x14ac:knownFonts="1">
    <font>
      <sz val="12"/>
      <color theme="1"/>
      <name val="Calibri"/>
      <family val="2"/>
      <scheme val="minor"/>
    </font>
    <font>
      <u/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EYCCL/EYCCL/EY%20XC/EYXC%20Results/Master%20Results%20Spreadsheet%20/EYCCLMaster2021%20Use%2012-12-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ies"/>
      <sheetName val="Bishop Wilton"/>
      <sheetName val="Welton"/>
      <sheetName val="Wetwang"/>
      <sheetName val="Sledmer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1"/>
  <sheetViews>
    <sheetView tabSelected="1" workbookViewId="0">
      <selection activeCell="B262" sqref="B262"/>
    </sheetView>
  </sheetViews>
  <sheetFormatPr defaultColWidth="11" defaultRowHeight="15.75" x14ac:dyDescent="0.25"/>
  <cols>
    <col min="8" max="8" width="23.5" customWidth="1"/>
    <col min="10" max="10" width="2.125" customWidth="1"/>
    <col min="11" max="11" width="3.625" customWidth="1"/>
  </cols>
  <sheetData>
    <row r="1" spans="1:24" x14ac:dyDescent="0.25">
      <c r="A1" s="1" t="s">
        <v>0</v>
      </c>
      <c r="B1" s="1" t="s">
        <v>1</v>
      </c>
      <c r="C1" s="1" t="s">
        <v>2</v>
      </c>
      <c r="D1" s="1" t="s">
        <v>3</v>
      </c>
      <c r="E1" s="9" t="s">
        <v>4</v>
      </c>
      <c r="F1" s="9"/>
      <c r="G1" s="1" t="s">
        <v>5</v>
      </c>
      <c r="H1" s="1" t="s">
        <v>6</v>
      </c>
      <c r="I1" s="10" t="s">
        <v>7</v>
      </c>
      <c r="J1" s="10"/>
      <c r="K1" s="10"/>
      <c r="L1" s="2"/>
      <c r="S1" s="2"/>
    </row>
    <row r="2" spans="1:24" x14ac:dyDescent="0.25">
      <c r="A2" s="2">
        <v>1</v>
      </c>
      <c r="B2" s="2">
        <v>1</v>
      </c>
      <c r="C2" s="2">
        <f t="array" ref="C2">IF(LEFT(G2,1)="M",COUNT(IF(LEFT($G$2:$G2,1)="M",1,"")),"")</f>
        <v>1</v>
      </c>
      <c r="D2" s="2" t="str">
        <f t="array" ref="D2">IF(LEFT(G2,1)="L",COUNT(IF(LEFT($G$2:$G2,1)="L",1,"")),"")</f>
        <v/>
      </c>
      <c r="E2" t="str">
        <f t="shared" ref="E2" si="0">IFERROR(VLOOKUP(B2,Entry,2,FALSE),"")</f>
        <v xml:space="preserve">Robert </v>
      </c>
      <c r="F2" t="str">
        <f t="shared" ref="F2" si="1">IFERROR(VLOOKUP(B2,Entry,3,FALSE),"")</f>
        <v>Sparkes</v>
      </c>
      <c r="G2" t="str">
        <f t="shared" ref="G2" si="2">IFERROR(VLOOKUP(B2,Entry,4,FALSE),"")</f>
        <v>M</v>
      </c>
      <c r="H2" t="str">
        <f t="shared" ref="H2" si="3">IFERROR(VLOOKUP(B2,Entry,5,FALSE),"")</f>
        <v>Beverley AC</v>
      </c>
      <c r="I2">
        <v>40</v>
      </c>
      <c r="K2" s="3">
        <v>57</v>
      </c>
      <c r="L2" s="2"/>
      <c r="S2" s="2"/>
    </row>
    <row r="3" spans="1:24" x14ac:dyDescent="0.25">
      <c r="A3" s="2">
        <v>2</v>
      </c>
      <c r="B3" s="2">
        <v>724</v>
      </c>
      <c r="C3" s="2">
        <f t="array" ref="C3">IF(LEFT(G3,1)="M",COUNT(IF(LEFT($G$2:$G3,1)="M",1,"")),"")</f>
        <v>2</v>
      </c>
      <c r="D3" s="2" t="str">
        <f t="array" ref="D3">IF(LEFT(G3,1)="L",COUNT(IF(LEFT($G$2:$G3,1)="L",1,"")),"")</f>
        <v/>
      </c>
      <c r="E3" t="str">
        <f t="shared" ref="E3" si="4">IFERROR(VLOOKUP(B3,Entry,2,FALSE),"")</f>
        <v>Scott</v>
      </c>
      <c r="F3" t="str">
        <f t="shared" ref="F3" si="5">IFERROR(VLOOKUP(B3,Entry,3,FALSE),"")</f>
        <v>Hargreaves</v>
      </c>
      <c r="G3" t="str">
        <f t="shared" ref="G3" si="6">IFERROR(VLOOKUP(B3,Entry,4,FALSE),"")</f>
        <v>M</v>
      </c>
      <c r="H3" t="str">
        <f t="shared" ref="H3" si="7">IFERROR(VLOOKUP(B3,Entry,5,FALSE),"")</f>
        <v>Bridlington Road Runners</v>
      </c>
      <c r="I3">
        <v>41</v>
      </c>
      <c r="K3" s="3">
        <v>8</v>
      </c>
      <c r="L3" s="2"/>
      <c r="S3" s="2"/>
    </row>
    <row r="4" spans="1:24" x14ac:dyDescent="0.25">
      <c r="A4" s="2">
        <v>3</v>
      </c>
      <c r="B4" s="2">
        <v>123</v>
      </c>
      <c r="C4" s="2">
        <f t="array" ref="C4">IF(LEFT(G4,1)="M",COUNT(IF(LEFT($G$2:$G4,1)="M",1,"")),"")</f>
        <v>3</v>
      </c>
      <c r="D4" s="2" t="str">
        <f t="array" ref="D4">IF(LEFT(G4,1)="L",COUNT(IF(LEFT($G$2:$G4,1)="L",1,"")),"")</f>
        <v/>
      </c>
      <c r="E4" t="str">
        <f t="shared" ref="E4" si="8">IFERROR(VLOOKUP(B4,Entry,2,FALSE),"")</f>
        <v>James</v>
      </c>
      <c r="F4" t="str">
        <f t="shared" ref="F4" si="9">IFERROR(VLOOKUP(B4,Entry,3,FALSE),"")</f>
        <v>Johnson</v>
      </c>
      <c r="G4" t="str">
        <f t="shared" ref="G4" si="10">IFERROR(VLOOKUP(B4,Entry,4,FALSE),"")</f>
        <v>M</v>
      </c>
      <c r="H4" t="str">
        <f t="shared" ref="H4" si="11">IFERROR(VLOOKUP(B4,Entry,5,FALSE),"")</f>
        <v>Beverley AC</v>
      </c>
      <c r="I4">
        <v>42</v>
      </c>
      <c r="K4" s="3">
        <v>16</v>
      </c>
      <c r="L4" s="2"/>
      <c r="O4" s="4" t="s">
        <v>8</v>
      </c>
      <c r="R4" s="2"/>
      <c r="S4" s="2"/>
      <c r="T4" s="2"/>
      <c r="U4" s="2"/>
      <c r="V4" s="2"/>
      <c r="W4" s="2"/>
      <c r="X4" s="2"/>
    </row>
    <row r="5" spans="1:24" x14ac:dyDescent="0.25">
      <c r="A5" s="2">
        <v>4</v>
      </c>
      <c r="B5" s="2">
        <v>721</v>
      </c>
      <c r="C5" s="2">
        <f t="array" ref="C5">IF(LEFT(G5,1)="M",COUNT(IF(LEFT($G$2:$G5,1)="M",1,"")),"")</f>
        <v>4</v>
      </c>
      <c r="D5" s="2" t="str">
        <f t="array" ref="D5">IF(LEFT(G5,1)="L",COUNT(IF(LEFT($G$2:$G5,1)="L",1,"")),"")</f>
        <v/>
      </c>
      <c r="E5" t="str">
        <f t="shared" ref="E5" si="12">IFERROR(VLOOKUP(B5,Entry,2,FALSE),"")</f>
        <v>James</v>
      </c>
      <c r="F5" t="str">
        <f t="shared" ref="F5" si="13">IFERROR(VLOOKUP(B5,Entry,3,FALSE),"")</f>
        <v>Wilson</v>
      </c>
      <c r="G5" t="str">
        <f t="shared" ref="G5" si="14">IFERROR(VLOOKUP(B5,Entry,4,FALSE),"")</f>
        <v>M40</v>
      </c>
      <c r="H5" t="str">
        <f t="shared" ref="H5" si="15">IFERROR(VLOOKUP(B5,Entry,5,FALSE),"")</f>
        <v>Bridlington Road Runners</v>
      </c>
      <c r="I5">
        <v>42</v>
      </c>
      <c r="K5" s="3">
        <v>33</v>
      </c>
      <c r="L5" s="2"/>
      <c r="O5" s="2"/>
      <c r="P5" s="4"/>
      <c r="R5" s="5">
        <v>1</v>
      </c>
      <c r="S5" s="5">
        <v>2</v>
      </c>
      <c r="T5" s="5">
        <v>3</v>
      </c>
      <c r="U5" s="5">
        <v>4</v>
      </c>
      <c r="V5" s="5">
        <v>5</v>
      </c>
      <c r="W5" s="5">
        <v>6</v>
      </c>
      <c r="X5" s="5" t="s">
        <v>9</v>
      </c>
    </row>
    <row r="6" spans="1:24" x14ac:dyDescent="0.25">
      <c r="A6" s="2">
        <v>5</v>
      </c>
      <c r="B6" s="2">
        <v>151</v>
      </c>
      <c r="C6" s="2">
        <f t="array" ref="C6">IF(LEFT(G6,1)="M",COUNT(IF(LEFT($G$2:$G6,1)="M",1,"")),"")</f>
        <v>5</v>
      </c>
      <c r="D6" s="2" t="str">
        <f t="array" ref="D6">IF(LEFT(G6,1)="L",COUNT(IF(LEFT($G$2:$G6,1)="L",1,"")),"")</f>
        <v/>
      </c>
      <c r="E6" t="str">
        <f t="shared" ref="E6" si="16">IFERROR(VLOOKUP(B6,Entry,2,FALSE),"")</f>
        <v>Craig</v>
      </c>
      <c r="F6" t="str">
        <f t="shared" ref="F6" si="17">IFERROR(VLOOKUP(B6,Entry,3,FALSE),"")</f>
        <v>Barker</v>
      </c>
      <c r="G6" t="str">
        <f t="shared" ref="G6" si="18">IFERROR(VLOOKUP(B6,Entry,4,FALSE),"")</f>
        <v>M</v>
      </c>
      <c r="H6" t="str">
        <f t="shared" ref="H6" si="19">IFERROR(VLOOKUP(B6,Entry,5,FALSE),"")</f>
        <v>Goole Viking Striders</v>
      </c>
      <c r="I6">
        <v>43</v>
      </c>
      <c r="K6" s="3">
        <v>30</v>
      </c>
      <c r="L6" s="2"/>
      <c r="O6" s="2">
        <f t="shared" ref="O6:O15" si="20">_xlfn.RANK.EQ(X6,$X$6:$X$15,1)</f>
        <v>1</v>
      </c>
      <c r="P6" s="6" t="s">
        <v>10</v>
      </c>
      <c r="R6" s="2">
        <f t="array" ref="R6">IFERROR(SMALL(IF($H$1:$H$1500=$P6,IF($C$1:$C$1500&lt;&gt;"", $C$1:$C$1500)), R$5),"")</f>
        <v>1</v>
      </c>
      <c r="S6" s="2">
        <f t="array" ref="S6">IFERROR(SMALL(IF($H$1:$H$1500=$P6,IF($C$1:$C$1500&lt;&gt;"", $C$1:$C$1500)), S$5),"")</f>
        <v>3</v>
      </c>
      <c r="T6" s="2">
        <f t="array" ref="T6">IFERROR(SMALL(IF($H$1:$H$1500=$P6,IF($C$1:$C$1500&lt;&gt;"", $C$1:$C$1500)), T$5),"")</f>
        <v>11</v>
      </c>
      <c r="U6" s="2">
        <f t="array" ref="U6">IFERROR(SMALL(IF($H$1:$H$1500=$P6,IF($C$1:$C$1500&lt;&gt;"", $C$1:$C$1500)), U$5),"")</f>
        <v>12</v>
      </c>
      <c r="V6" s="2">
        <f t="array" ref="V6">IFERROR(SMALL(IF($H$1:$H$1500=$P6,IF($C$1:$C$1500&lt;&gt;"", $C$1:$C$1500)), V$5),"")</f>
        <v>17</v>
      </c>
      <c r="W6" s="2">
        <f t="array" ref="W6">IFERROR(SMALL(IF($H$1:$H$1500=$P6,IF($C$1:$C$1500&lt;&gt;"", $C$1:$C$1500)), W$5),"")</f>
        <v>18</v>
      </c>
      <c r="X6" s="2">
        <f t="shared" ref="X6:X15" si="21">SUM(R6:W6)</f>
        <v>62</v>
      </c>
    </row>
    <row r="7" spans="1:24" x14ac:dyDescent="0.25">
      <c r="A7" s="2">
        <v>6</v>
      </c>
      <c r="B7" s="2">
        <v>538</v>
      </c>
      <c r="C7" s="2">
        <f t="array" ref="C7">IF(LEFT(G7,1)="M",COUNT(IF(LEFT($G$2:$G7,1)="M",1,"")),"")</f>
        <v>6</v>
      </c>
      <c r="D7" s="2" t="str">
        <f t="array" ref="D7">IF(LEFT(G7,1)="L",COUNT(IF(LEFT($G$2:$G7,1)="L",1,"")),"")</f>
        <v/>
      </c>
      <c r="E7" t="str">
        <f t="shared" ref="E7" si="22">IFERROR(VLOOKUP(B7,Entry,2,FALSE),"")</f>
        <v>Elliot</v>
      </c>
      <c r="F7" t="str">
        <f t="shared" ref="F7" si="23">IFERROR(VLOOKUP(B7,Entry,3,FALSE),"")</f>
        <v>Spicer</v>
      </c>
      <c r="G7" t="str">
        <f t="shared" ref="G7" si="24">IFERROR(VLOOKUP(B7,Entry,4,FALSE),"")</f>
        <v>M</v>
      </c>
      <c r="H7" t="str">
        <f t="shared" ref="H7" si="25">IFERROR(VLOOKUP(B7,Entry,5,FALSE),"")</f>
        <v>City of Hull AC</v>
      </c>
      <c r="I7">
        <v>43</v>
      </c>
      <c r="K7" s="3">
        <v>46</v>
      </c>
      <c r="L7" s="2"/>
      <c r="O7" s="2">
        <f t="shared" si="20"/>
        <v>2</v>
      </c>
      <c r="P7" s="6" t="s">
        <v>11</v>
      </c>
      <c r="R7" s="2">
        <f t="array" ref="R7">IFERROR(SMALL(IF($H$1:$H$1500=$P7,IF($C$1:$C$1500&lt;&gt;"", $C$1:$C$1500)), R$5),"")</f>
        <v>2</v>
      </c>
      <c r="S7" s="2">
        <f t="array" ref="S7">IFERROR(SMALL(IF($H$1:$H$1500=$P7,IF($C$1:$C$1500&lt;&gt;"", $C$1:$C$1500)), S$5),"")</f>
        <v>4</v>
      </c>
      <c r="T7" s="2">
        <f t="array" ref="T7">IFERROR(SMALL(IF($H$1:$H$1500=$P7,IF($C$1:$C$1500&lt;&gt;"", $C$1:$C$1500)), T$5),"")</f>
        <v>8</v>
      </c>
      <c r="U7" s="2">
        <f t="array" ref="U7">IFERROR(SMALL(IF($H$1:$H$1500=$P7,IF($C$1:$C$1500&lt;&gt;"", $C$1:$C$1500)), U$5),"")</f>
        <v>21</v>
      </c>
      <c r="V7" s="2">
        <f t="array" ref="V7">IFERROR(SMALL(IF($H$1:$H$1500=$P7,IF($C$1:$C$1500&lt;&gt;"", $C$1:$C$1500)), V$5),"")</f>
        <v>30</v>
      </c>
      <c r="W7" s="2">
        <f t="array" ref="W7">IFERROR(SMALL(IF($H$1:$H$1500=$P7,IF($C$1:$C$1500&lt;&gt;"", $C$1:$C$1500)), W$5),"")</f>
        <v>31</v>
      </c>
      <c r="X7" s="2">
        <f t="shared" si="21"/>
        <v>96</v>
      </c>
    </row>
    <row r="8" spans="1:24" x14ac:dyDescent="0.25">
      <c r="A8" s="2">
        <v>7</v>
      </c>
      <c r="B8" s="2">
        <v>211</v>
      </c>
      <c r="C8" s="2">
        <f t="array" ref="C8">IF(LEFT(G8,1)="M",COUNT(IF(LEFT($G$2:$G8,1)="M",1,"")),"")</f>
        <v>7</v>
      </c>
      <c r="D8" s="2" t="str">
        <f t="array" ref="D8">IF(LEFT(G8,1)="L",COUNT(IF(LEFT($G$2:$G8,1)="L",1,"")),"")</f>
        <v/>
      </c>
      <c r="E8" t="str">
        <f t="shared" ref="E8" si="26">IFERROR(VLOOKUP(B8,Entry,2,FALSE),"")</f>
        <v>Wayne</v>
      </c>
      <c r="F8" t="str">
        <f t="shared" ref="F8" si="27">IFERROR(VLOOKUP(B8,Entry,3,FALSE),"")</f>
        <v>Fennell</v>
      </c>
      <c r="G8" t="str">
        <f t="shared" ref="G8" si="28">IFERROR(VLOOKUP(B8,Entry,4,FALSE),"")</f>
        <v>M</v>
      </c>
      <c r="H8" t="str">
        <f t="shared" ref="H8" si="29">IFERROR(VLOOKUP(B8,Entry,5,FALSE),"")</f>
        <v>Selby Striders</v>
      </c>
      <c r="I8">
        <v>44</v>
      </c>
      <c r="K8" s="3">
        <v>5</v>
      </c>
      <c r="L8" s="2"/>
      <c r="O8" s="2">
        <f t="shared" si="20"/>
        <v>3</v>
      </c>
      <c r="P8" s="6" t="s">
        <v>12</v>
      </c>
      <c r="R8" s="2">
        <f t="array" ref="R8">IFERROR(SMALL(IF($H$1:$H$1500=$P8,IF($C$1:$C$1500&lt;&gt;"", $C$1:$C$1500)), R$5),"")</f>
        <v>6</v>
      </c>
      <c r="S8" s="2">
        <f t="array" ref="S8">IFERROR(SMALL(IF($H$1:$H$1500=$P8,IF($C$1:$C$1500&lt;&gt;"", $C$1:$C$1500)), S$5),"")</f>
        <v>10</v>
      </c>
      <c r="T8" s="2">
        <f t="array" ref="T8">IFERROR(SMALL(IF($H$1:$H$1500=$P8,IF($C$1:$C$1500&lt;&gt;"", $C$1:$C$1500)), T$5),"")</f>
        <v>14</v>
      </c>
      <c r="U8" s="2">
        <f t="array" ref="U8">IFERROR(SMALL(IF($H$1:$H$1500=$P8,IF($C$1:$C$1500&lt;&gt;"", $C$1:$C$1500)), U$5),"")</f>
        <v>16</v>
      </c>
      <c r="V8" s="2">
        <f t="array" ref="V8">IFERROR(SMALL(IF($H$1:$H$1500=$P8,IF($C$1:$C$1500&lt;&gt;"", $C$1:$C$1500)), V$5),"")</f>
        <v>24</v>
      </c>
      <c r="W8" s="2">
        <f t="array" ref="W8">IFERROR(SMALL(IF($H$1:$H$1500=$P8,IF($C$1:$C$1500&lt;&gt;"", $C$1:$C$1500)), W$5),"")</f>
        <v>29</v>
      </c>
      <c r="X8" s="2">
        <f t="shared" si="21"/>
        <v>99</v>
      </c>
    </row>
    <row r="9" spans="1:24" x14ac:dyDescent="0.25">
      <c r="A9" s="2">
        <v>8</v>
      </c>
      <c r="B9" s="2">
        <v>741</v>
      </c>
      <c r="C9" s="2">
        <f t="array" ref="C9">IF(LEFT(G9,1)="M",COUNT(IF(LEFT($G$2:$G9,1)="M",1,"")),"")</f>
        <v>8</v>
      </c>
      <c r="D9" s="2" t="str">
        <f t="array" ref="D9">IF(LEFT(G9,1)="L",COUNT(IF(LEFT($G$2:$G9,1)="L",1,"")),"")</f>
        <v/>
      </c>
      <c r="E9" t="str">
        <f t="shared" ref="E9" si="30">IFERROR(VLOOKUP(B9,Entry,2,FALSE),"")</f>
        <v>Phill</v>
      </c>
      <c r="F9" t="str">
        <f t="shared" ref="F9" si="31">IFERROR(VLOOKUP(B9,Entry,3,FALSE),"")</f>
        <v>Taylor</v>
      </c>
      <c r="G9" t="str">
        <f t="shared" ref="G9" si="32">IFERROR(VLOOKUP(B9,Entry,4,FALSE),"")</f>
        <v>M40</v>
      </c>
      <c r="H9" t="str">
        <f t="shared" ref="H9" si="33">IFERROR(VLOOKUP(B9,Entry,5,FALSE),"")</f>
        <v>Bridlington Road Runners</v>
      </c>
      <c r="I9">
        <v>44</v>
      </c>
      <c r="K9" s="3">
        <v>14</v>
      </c>
      <c r="L9" s="2"/>
      <c r="O9" s="2">
        <f t="shared" si="20"/>
        <v>4</v>
      </c>
      <c r="P9" s="6" t="s">
        <v>13</v>
      </c>
      <c r="R9" s="2">
        <f t="array" ref="R9">IFERROR(SMALL(IF($H$1:$H$1500=$P9,IF($C$1:$C$1500&lt;&gt;"", $C$1:$C$1500)), R$5),"")</f>
        <v>9</v>
      </c>
      <c r="S9" s="2">
        <f t="array" ref="S9">IFERROR(SMALL(IF($H$1:$H$1500=$P9,IF($C$1:$C$1500&lt;&gt;"", $C$1:$C$1500)), S$5),"")</f>
        <v>15</v>
      </c>
      <c r="T9" s="2">
        <f t="array" ref="T9">IFERROR(SMALL(IF($H$1:$H$1500=$P9,IF($C$1:$C$1500&lt;&gt;"", $C$1:$C$1500)), T$5),"")</f>
        <v>20</v>
      </c>
      <c r="U9" s="2">
        <f t="array" ref="U9">IFERROR(SMALL(IF($H$1:$H$1500=$P9,IF($C$1:$C$1500&lt;&gt;"", $C$1:$C$1500)), U$5),"")</f>
        <v>25</v>
      </c>
      <c r="V9" s="2">
        <f t="array" ref="V9">IFERROR(SMALL(IF($H$1:$H$1500=$P9,IF($C$1:$C$1500&lt;&gt;"", $C$1:$C$1500)), V$5),"")</f>
        <v>27</v>
      </c>
      <c r="W9" s="2">
        <f t="array" ref="W9">IFERROR(SMALL(IF($H$1:$H$1500=$P9,IF($C$1:$C$1500&lt;&gt;"", $C$1:$C$1500)), W$5),"")</f>
        <v>33</v>
      </c>
      <c r="X9" s="2">
        <f t="shared" si="21"/>
        <v>129</v>
      </c>
    </row>
    <row r="10" spans="1:24" x14ac:dyDescent="0.25">
      <c r="A10" s="2">
        <v>9</v>
      </c>
      <c r="B10" s="2">
        <v>646</v>
      </c>
      <c r="C10" s="2">
        <f t="array" ref="C10">IF(LEFT(G10,1)="M",COUNT(IF(LEFT($G$2:$G10,1)="M",1,"")),"")</f>
        <v>9</v>
      </c>
      <c r="D10" s="2" t="str">
        <f t="array" ref="D10">IF(LEFT(G10,1)="L",COUNT(IF(LEFT($G$2:$G10,1)="L",1,"")),"")</f>
        <v/>
      </c>
      <c r="E10" t="str">
        <f t="shared" ref="E10" si="34">IFERROR(VLOOKUP(B10,Entry,2,FALSE),"")</f>
        <v xml:space="preserve">Mark </v>
      </c>
      <c r="F10" t="str">
        <f t="shared" ref="F10" si="35">IFERROR(VLOOKUP(B10,Entry,3,FALSE),"")</f>
        <v>Bissell</v>
      </c>
      <c r="G10" t="str">
        <f t="shared" ref="G10" si="36">IFERROR(VLOOKUP(B10,Entry,4,FALSE),"")</f>
        <v>M</v>
      </c>
      <c r="H10" t="str">
        <f t="shared" ref="H10" si="37">IFERROR(VLOOKUP(B10,Entry,5,FALSE),"")</f>
        <v>East Hull Harriers</v>
      </c>
      <c r="I10">
        <v>44</v>
      </c>
      <c r="K10" s="3">
        <v>52</v>
      </c>
      <c r="L10" s="2"/>
      <c r="O10" s="2">
        <f t="shared" si="20"/>
        <v>5</v>
      </c>
      <c r="P10" s="6" t="s">
        <v>14</v>
      </c>
      <c r="R10" s="2">
        <f t="array" ref="R10">IFERROR(SMALL(IF($H$1:$H$1500=$P10,IF($C$1:$C$1500&lt;&gt;"", $C$1:$C$1500)), R$5),"")</f>
        <v>7</v>
      </c>
      <c r="S10" s="2">
        <f t="array" ref="S10">IFERROR(SMALL(IF($H$1:$H$1500=$P10,IF($C$1:$C$1500&lt;&gt;"", $C$1:$C$1500)), S$5),"")</f>
        <v>13</v>
      </c>
      <c r="T10" s="2">
        <f t="array" ref="T10">IFERROR(SMALL(IF($H$1:$H$1500=$P10,IF($C$1:$C$1500&lt;&gt;"", $C$1:$C$1500)), T$5),"")</f>
        <v>32</v>
      </c>
      <c r="U10" s="2">
        <f t="array" ref="U10">IFERROR(SMALL(IF($H$1:$H$1500=$P10,IF($C$1:$C$1500&lt;&gt;"", $C$1:$C$1500)), U$5),"")</f>
        <v>43</v>
      </c>
      <c r="V10" s="2">
        <f t="array" ref="V10">IFERROR(SMALL(IF($H$1:$H$1500=$P10,IF($C$1:$C$1500&lt;&gt;"", $C$1:$C$1500)), V$5),"")</f>
        <v>56</v>
      </c>
      <c r="W10" s="2">
        <f t="array" ref="W10">IFERROR(SMALL(IF($H$1:$H$1500=$P10,IF($C$1:$C$1500&lt;&gt;"", $C$1:$C$1500)), W$5),"")</f>
        <v>57</v>
      </c>
      <c r="X10" s="2">
        <f t="shared" si="21"/>
        <v>208</v>
      </c>
    </row>
    <row r="11" spans="1:24" x14ac:dyDescent="0.25">
      <c r="A11" s="2">
        <v>10</v>
      </c>
      <c r="B11" s="2">
        <v>565</v>
      </c>
      <c r="C11" s="2">
        <f t="array" ref="C11">IF(LEFT(G11,1)="M",COUNT(IF(LEFT($G$2:$G11,1)="M",1,"")),"")</f>
        <v>10</v>
      </c>
      <c r="D11" s="2" t="str">
        <f t="array" ref="D11">IF(LEFT(G11,1)="L",COUNT(IF(LEFT($G$2:$G11,1)="L",1,"")),"")</f>
        <v/>
      </c>
      <c r="E11" t="str">
        <f t="shared" ref="E11" si="38">IFERROR(VLOOKUP(B11,Entry,2,FALSE),"")</f>
        <v>Adrian</v>
      </c>
      <c r="F11" t="str">
        <f t="shared" ref="F11" si="39">IFERROR(VLOOKUP(B11,Entry,3,FALSE),"")</f>
        <v>Bushby</v>
      </c>
      <c r="G11" t="str">
        <f t="shared" ref="G11" si="40">IFERROR(VLOOKUP(B11,Entry,4,FALSE),"")</f>
        <v>M50</v>
      </c>
      <c r="H11" t="str">
        <f t="shared" ref="H11" si="41">IFERROR(VLOOKUP(B11,Entry,5,FALSE),"")</f>
        <v>City of Hull AC</v>
      </c>
      <c r="I11">
        <v>45</v>
      </c>
      <c r="K11" s="3">
        <v>37</v>
      </c>
      <c r="L11" s="2"/>
      <c r="O11" s="2">
        <f t="shared" si="20"/>
        <v>6</v>
      </c>
      <c r="P11" s="6" t="s">
        <v>15</v>
      </c>
      <c r="R11" s="2">
        <f t="array" ref="R11">IFERROR(SMALL(IF($H$1:$H$1500=$P11,IF($C$1:$C$1500&lt;&gt;"", $C$1:$C$1500)), R$5),"")</f>
        <v>5</v>
      </c>
      <c r="S11" s="2">
        <f t="array" ref="S11">IFERROR(SMALL(IF($H$1:$H$1500=$P11,IF($C$1:$C$1500&lt;&gt;"", $C$1:$C$1500)), S$5),"")</f>
        <v>28</v>
      </c>
      <c r="T11" s="2">
        <f t="array" ref="T11">IFERROR(SMALL(IF($H$1:$H$1500=$P11,IF($C$1:$C$1500&lt;&gt;"", $C$1:$C$1500)), T$5),"")</f>
        <v>39</v>
      </c>
      <c r="U11" s="2">
        <f t="array" ref="U11">IFERROR(SMALL(IF($H$1:$H$1500=$P11,IF($C$1:$C$1500&lt;&gt;"", $C$1:$C$1500)), U$5),"")</f>
        <v>42</v>
      </c>
      <c r="V11" s="2">
        <f t="array" ref="V11">IFERROR(SMALL(IF($H$1:$H$1500=$P11,IF($C$1:$C$1500&lt;&gt;"", $C$1:$C$1500)), V$5),"")</f>
        <v>51</v>
      </c>
      <c r="W11" s="2">
        <f t="array" ref="W11">IFERROR(SMALL(IF($H$1:$H$1500=$P11,IF($C$1:$C$1500&lt;&gt;"", $C$1:$C$1500)), W$5),"")</f>
        <v>58</v>
      </c>
      <c r="X11" s="2">
        <f t="shared" si="21"/>
        <v>223</v>
      </c>
    </row>
    <row r="12" spans="1:24" x14ac:dyDescent="0.25">
      <c r="A12" s="2">
        <v>11</v>
      </c>
      <c r="B12" s="2">
        <v>14</v>
      </c>
      <c r="C12" s="2">
        <f t="array" ref="C12">IF(LEFT(G12,1)="M",COUNT(IF(LEFT($G$2:$G12,1)="M",1,"")),"")</f>
        <v>11</v>
      </c>
      <c r="D12" s="2" t="str">
        <f t="array" ref="D12">IF(LEFT(G12,1)="L",COUNT(IF(LEFT($G$2:$G12,1)="L",1,"")),"")</f>
        <v/>
      </c>
      <c r="E12" t="str">
        <f t="shared" ref="E12" si="42">IFERROR(VLOOKUP(B12,Entry,2,FALSE),"")</f>
        <v>Simon</v>
      </c>
      <c r="F12" t="str">
        <f t="shared" ref="F12" si="43">IFERROR(VLOOKUP(B12,Entry,3,FALSE),"")</f>
        <v>Bishop</v>
      </c>
      <c r="G12" t="str">
        <f t="shared" ref="G12" si="44">IFERROR(VLOOKUP(B12,Entry,4,FALSE),"")</f>
        <v>M40</v>
      </c>
      <c r="H12" t="str">
        <f t="shared" ref="H12" si="45">IFERROR(VLOOKUP(B12,Entry,5,FALSE),"")</f>
        <v>Beverley AC</v>
      </c>
      <c r="I12">
        <v>46</v>
      </c>
      <c r="K12" s="3">
        <v>2</v>
      </c>
      <c r="L12" s="2"/>
      <c r="O12" s="2">
        <f t="shared" si="20"/>
        <v>7</v>
      </c>
      <c r="P12" s="6" t="s">
        <v>16</v>
      </c>
      <c r="R12" s="2">
        <f t="array" ref="R12">IFERROR(SMALL(IF($H$1:$H$1500=$P12,IF($C$1:$C$1500&lt;&gt;"", $C$1:$C$1500)), R$5),"")</f>
        <v>23</v>
      </c>
      <c r="S12" s="2">
        <f t="array" ref="S12">IFERROR(SMALL(IF($H$1:$H$1500=$P12,IF($C$1:$C$1500&lt;&gt;"", $C$1:$C$1500)), S$5),"")</f>
        <v>37</v>
      </c>
      <c r="T12" s="2">
        <f t="array" ref="T12">IFERROR(SMALL(IF($H$1:$H$1500=$P12,IF($C$1:$C$1500&lt;&gt;"", $C$1:$C$1500)), T$5),"")</f>
        <v>48</v>
      </c>
      <c r="U12" s="2">
        <f t="array" ref="U12">IFERROR(SMALL(IF($H$1:$H$1500=$P12,IF($C$1:$C$1500&lt;&gt;"", $C$1:$C$1500)), U$5),"")</f>
        <v>60</v>
      </c>
      <c r="V12" s="2">
        <f t="array" ref="V12">IFERROR(SMALL(IF($H$1:$H$1500=$P12,IF($C$1:$C$1500&lt;&gt;"", $C$1:$C$1500)), V$5),"")</f>
        <v>62</v>
      </c>
      <c r="W12" s="2">
        <f t="array" ref="W12">IFERROR(SMALL(IF($H$1:$H$1500=$P12,IF($C$1:$C$1500&lt;&gt;"", $C$1:$C$1500)), W$5),"")</f>
        <v>79</v>
      </c>
      <c r="X12" s="2">
        <f t="shared" si="21"/>
        <v>309</v>
      </c>
    </row>
    <row r="13" spans="1:24" x14ac:dyDescent="0.25">
      <c r="A13" s="2">
        <v>12</v>
      </c>
      <c r="B13" s="2">
        <v>13</v>
      </c>
      <c r="C13" s="2">
        <f t="array" ref="C13">IF(LEFT(G13,1)="M",COUNT(IF(LEFT($G$2:$G13,1)="M",1,"")),"")</f>
        <v>12</v>
      </c>
      <c r="D13" s="2" t="str">
        <f t="array" ref="D13">IF(LEFT(G13,1)="L",COUNT(IF(LEFT($G$2:$G13,1)="L",1,"")),"")</f>
        <v/>
      </c>
      <c r="E13" t="str">
        <f t="shared" ref="E13" si="46">IFERROR(VLOOKUP(B13,Entry,2,FALSE),"")</f>
        <v>David</v>
      </c>
      <c r="F13" t="str">
        <f t="shared" ref="F13" si="47">IFERROR(VLOOKUP(B13,Entry,3,FALSE),"")</f>
        <v>Morrison</v>
      </c>
      <c r="G13" t="str">
        <f t="shared" ref="G13" si="48">IFERROR(VLOOKUP(B13,Entry,4,FALSE),"")</f>
        <v>M40</v>
      </c>
      <c r="H13" t="str">
        <f t="shared" ref="H13" si="49">IFERROR(VLOOKUP(B13,Entry,5,FALSE),"")</f>
        <v>Beverley AC</v>
      </c>
      <c r="I13">
        <v>46</v>
      </c>
      <c r="K13" s="3">
        <v>6</v>
      </c>
      <c r="L13" s="2"/>
      <c r="O13" s="2">
        <f t="shared" si="20"/>
        <v>8</v>
      </c>
      <c r="P13" s="6" t="s">
        <v>17</v>
      </c>
      <c r="R13" s="2">
        <f t="array" ref="R13">IFERROR(SMALL(IF($H$1:$H$1500=$P13,IF($C$1:$C$1500&lt;&gt;"", $C$1:$C$1500)), R$5),"")</f>
        <v>22</v>
      </c>
      <c r="S13" s="2">
        <f t="array" ref="S13">IFERROR(SMALL(IF($H$1:$H$1500=$P13,IF($C$1:$C$1500&lt;&gt;"", $C$1:$C$1500)), S$5),"")</f>
        <v>41</v>
      </c>
      <c r="T13" s="2">
        <f t="array" ref="T13">IFERROR(SMALL(IF($H$1:$H$1500=$P13,IF($C$1:$C$1500&lt;&gt;"", $C$1:$C$1500)), T$5),"")</f>
        <v>67</v>
      </c>
      <c r="U13" s="2">
        <f t="array" ref="U13">IFERROR(SMALL(IF($H$1:$H$1500=$P13,IF($C$1:$C$1500&lt;&gt;"", $C$1:$C$1500)), U$5),"")</f>
        <v>68</v>
      </c>
      <c r="V13" s="2">
        <f t="array" ref="V13">IFERROR(SMALL(IF($H$1:$H$1500=$P13,IF($C$1:$C$1500&lt;&gt;"", $C$1:$C$1500)), V$5),"")</f>
        <v>72</v>
      </c>
      <c r="W13" s="2">
        <f t="array" ref="W13">IFERROR(SMALL(IF($H$1:$H$1500=$P13,IF($C$1:$C$1500&lt;&gt;"", $C$1:$C$1500)), W$5),"")</f>
        <v>76</v>
      </c>
      <c r="X13" s="2">
        <f t="shared" si="21"/>
        <v>346</v>
      </c>
    </row>
    <row r="14" spans="1:24" x14ac:dyDescent="0.25">
      <c r="A14" s="2">
        <v>13</v>
      </c>
      <c r="B14" s="2">
        <v>270</v>
      </c>
      <c r="C14" s="2">
        <f t="array" ref="C14">IF(LEFT(G14,1)="M",COUNT(IF(LEFT($G$2:$G14,1)="M",1,"")),"")</f>
        <v>13</v>
      </c>
      <c r="D14" s="2" t="str">
        <f t="array" ref="D14">IF(LEFT(G14,1)="L",COUNT(IF(LEFT($G$2:$G14,1)="L",1,"")),"")</f>
        <v/>
      </c>
      <c r="E14" t="str">
        <f t="shared" ref="E14" si="50">IFERROR(VLOOKUP(B14,Entry,2,FALSE),"")</f>
        <v>Carl</v>
      </c>
      <c r="F14" t="str">
        <f t="shared" ref="F14" si="51">IFERROR(VLOOKUP(B14,Entry,3,FALSE),"")</f>
        <v>Ward</v>
      </c>
      <c r="G14" t="str">
        <f t="shared" ref="G14" si="52">IFERROR(VLOOKUP(B14,Entry,4,FALSE),"")</f>
        <v>M40</v>
      </c>
      <c r="H14" t="str">
        <f t="shared" ref="H14" si="53">IFERROR(VLOOKUP(B14,Entry,5,FALSE),"")</f>
        <v>Selby Striders</v>
      </c>
      <c r="I14">
        <v>46</v>
      </c>
      <c r="K14" s="3">
        <v>14</v>
      </c>
      <c r="L14" s="2"/>
      <c r="O14" s="2">
        <f t="shared" si="20"/>
        <v>9</v>
      </c>
      <c r="P14" s="6" t="s">
        <v>18</v>
      </c>
      <c r="R14" s="2">
        <f t="array" ref="R14">IFERROR(SMALL(IF($H$1:$H$1500=$P14,IF($C$1:$C$1500&lt;&gt;"", $C$1:$C$1500)), R$5),"")</f>
        <v>47</v>
      </c>
      <c r="S14" s="2">
        <f t="array" ref="S14">IFERROR(SMALL(IF($H$1:$H$1500=$P14,IF($C$1:$C$1500&lt;&gt;"", $C$1:$C$1500)), S$5),"")</f>
        <v>85</v>
      </c>
      <c r="T14" s="2">
        <f t="array" ref="T14">IFERROR(SMALL(IF($H$1:$H$1500=$P14,IF($C$1:$C$1500&lt;&gt;"", $C$1:$C$1500)), T$5),"")</f>
        <v>86</v>
      </c>
      <c r="U14" s="2">
        <f t="array" ref="U14">IFERROR(SMALL(IF($H$1:$H$1500=$P14,IF($C$1:$C$1500&lt;&gt;"", $C$1:$C$1500)), U$5),"")</f>
        <v>94</v>
      </c>
      <c r="V14" s="2">
        <f t="array" ref="V14">IFERROR(SMALL(IF($H$1:$H$1500=$P14,IF($C$1:$C$1500&lt;&gt;"", $C$1:$C$1500)), V$5),"")</f>
        <v>108</v>
      </c>
      <c r="W14" s="2">
        <f t="array" ref="W14">IFERROR(SMALL(IF($H$1:$H$1500=$P14,IF($C$1:$C$1500&lt;&gt;"", $C$1:$C$1500)), W$5),"")</f>
        <v>119</v>
      </c>
      <c r="X14" s="2">
        <f t="shared" si="21"/>
        <v>539</v>
      </c>
    </row>
    <row r="15" spans="1:24" x14ac:dyDescent="0.25">
      <c r="A15" s="2">
        <v>14</v>
      </c>
      <c r="B15" s="2">
        <v>516</v>
      </c>
      <c r="C15" s="2">
        <f t="array" ref="C15">IF(LEFT(G15,1)="M",COUNT(IF(LEFT($G$2:$G15,1)="M",1,"")),"")</f>
        <v>14</v>
      </c>
      <c r="D15" s="2" t="str">
        <f t="array" ref="D15">IF(LEFT(G15,1)="L",COUNT(IF(LEFT($G$2:$G15,1)="L",1,"")),"")</f>
        <v/>
      </c>
      <c r="E15" t="str">
        <f t="shared" ref="E15" si="54">IFERROR(VLOOKUP(B15,Entry,2,FALSE),"")</f>
        <v>Jim</v>
      </c>
      <c r="F15" t="str">
        <f t="shared" ref="F15" si="55">IFERROR(VLOOKUP(B15,Entry,3,FALSE),"")</f>
        <v>Harlock</v>
      </c>
      <c r="G15" t="str">
        <f t="shared" ref="G15" si="56">IFERROR(VLOOKUP(B15,Entry,4,FALSE),"")</f>
        <v>M55</v>
      </c>
      <c r="H15" t="str">
        <f t="shared" ref="H15" si="57">IFERROR(VLOOKUP(B15,Entry,5,FALSE),"")</f>
        <v>City of Hull AC</v>
      </c>
      <c r="I15">
        <v>46</v>
      </c>
      <c r="K15" s="3">
        <v>26</v>
      </c>
      <c r="L15" s="2"/>
      <c r="O15" s="2">
        <f t="shared" si="20"/>
        <v>10</v>
      </c>
      <c r="P15" s="6" t="s">
        <v>19</v>
      </c>
      <c r="R15" s="2">
        <f t="array" ref="R15">IFERROR(SMALL(IF($H$1:$H$1500=$P15,IF($C$1:$C$1500&lt;&gt;"", $C$1:$C$1500)), R$5),"")</f>
        <v>35</v>
      </c>
      <c r="S15" s="2">
        <f t="array" ref="S15">IFERROR(SMALL(IF($H$1:$H$1500=$P15,IF($C$1:$C$1500&lt;&gt;"", $C$1:$C$1500)), S$5),"")</f>
        <v>55</v>
      </c>
      <c r="T15" s="2">
        <f t="array" ref="T15">IFERROR(SMALL(IF($H$1:$H$1500=$P15,IF($C$1:$C$1500&lt;&gt;"", $C$1:$C$1500)), T$5),"")</f>
        <v>128</v>
      </c>
      <c r="U15" s="2">
        <f t="array" ref="U15">IFERROR(SMALL(IF($H$1:$H$1500=$P15,IF($C$1:$C$1500&lt;&gt;"", $C$1:$C$1500)), U$5),"")</f>
        <v>137</v>
      </c>
      <c r="V15" s="2">
        <f t="array" ref="V15">IFERROR(SMALL(IF($H$1:$H$1500=$P15,IF($C$1:$C$1500&lt;&gt;"", $C$1:$C$1500)), V$5),"")</f>
        <v>140</v>
      </c>
      <c r="W15" s="2">
        <f t="array" ref="W15">IFERROR(SMALL(IF($H$1:$H$1500=$P15,IF($C$1:$C$1500&lt;&gt;"", $C$1:$C$1500)), W$5),"")</f>
        <v>160</v>
      </c>
      <c r="X15" s="2">
        <f t="shared" si="21"/>
        <v>655</v>
      </c>
    </row>
    <row r="16" spans="1:24" x14ac:dyDescent="0.25">
      <c r="A16" s="2">
        <v>15</v>
      </c>
      <c r="B16" s="2">
        <v>619</v>
      </c>
      <c r="C16" s="2">
        <f t="array" ref="C16">IF(LEFT(G16,1)="M",COUNT(IF(LEFT($G$2:$G16,1)="M",1,"")),"")</f>
        <v>15</v>
      </c>
      <c r="D16" s="2" t="str">
        <f t="array" ref="D16">IF(LEFT(G16,1)="L",COUNT(IF(LEFT($G$2:$G16,1)="L",1,"")),"")</f>
        <v/>
      </c>
      <c r="E16" t="str">
        <f t="shared" ref="E16" si="58">IFERROR(VLOOKUP(B16,Entry,2,FALSE),"")</f>
        <v xml:space="preserve">Oliver </v>
      </c>
      <c r="F16" t="str">
        <f t="shared" ref="F16" si="59">IFERROR(VLOOKUP(B16,Entry,3,FALSE),"")</f>
        <v>Burnett</v>
      </c>
      <c r="G16" t="str">
        <f t="shared" ref="G16" si="60">IFERROR(VLOOKUP(B16,Entry,4,FALSE),"")</f>
        <v>M</v>
      </c>
      <c r="H16" t="str">
        <f t="shared" ref="H16" si="61">IFERROR(VLOOKUP(B16,Entry,5,FALSE),"")</f>
        <v>East Hull Harriers</v>
      </c>
      <c r="I16">
        <v>46</v>
      </c>
      <c r="K16" s="3">
        <v>28</v>
      </c>
      <c r="L16" s="2"/>
      <c r="O16" s="2"/>
      <c r="R16" s="2"/>
      <c r="S16" s="2"/>
      <c r="T16" s="2"/>
      <c r="U16" s="2"/>
      <c r="V16" s="2"/>
      <c r="W16" s="2"/>
      <c r="X16" s="2"/>
    </row>
    <row r="17" spans="1:24" x14ac:dyDescent="0.25">
      <c r="A17" s="2">
        <v>16</v>
      </c>
      <c r="B17" s="2">
        <v>588</v>
      </c>
      <c r="C17" s="2">
        <f t="array" ref="C17">IF(LEFT(G17,1)="M",COUNT(IF(LEFT($G$2:$G17,1)="M",1,"")),"")</f>
        <v>16</v>
      </c>
      <c r="D17" s="2" t="str">
        <f t="array" ref="D17">IF(LEFT(G17,1)="L",COUNT(IF(LEFT($G$2:$G17,1)="L",1,"")),"")</f>
        <v/>
      </c>
      <c r="E17" t="str">
        <f t="shared" ref="E17" si="62">IFERROR(VLOOKUP(B17,Entry,2,FALSE),"")</f>
        <v>Eddie</v>
      </c>
      <c r="F17" t="str">
        <f t="shared" ref="F17" si="63">IFERROR(VLOOKUP(B17,Entry,3,FALSE),"")</f>
        <v>Rex</v>
      </c>
      <c r="G17" t="str">
        <f t="shared" ref="G17" si="64">IFERROR(VLOOKUP(B17,Entry,4,FALSE),"")</f>
        <v>M45</v>
      </c>
      <c r="H17" t="str">
        <f t="shared" ref="H17" si="65">IFERROR(VLOOKUP(B17,Entry,5,FALSE),"")</f>
        <v>City of Hull AC</v>
      </c>
      <c r="I17">
        <v>46</v>
      </c>
      <c r="K17" s="3">
        <v>38</v>
      </c>
      <c r="L17" s="2"/>
      <c r="O17" s="4" t="s">
        <v>20</v>
      </c>
      <c r="R17" s="2"/>
      <c r="S17" s="2"/>
      <c r="T17" s="2"/>
      <c r="U17" s="2"/>
      <c r="V17" s="2"/>
      <c r="W17" s="2"/>
      <c r="X17" s="2"/>
    </row>
    <row r="18" spans="1:24" x14ac:dyDescent="0.25">
      <c r="A18" s="2">
        <v>17</v>
      </c>
      <c r="B18" s="2">
        <v>35</v>
      </c>
      <c r="C18" s="2">
        <f t="array" ref="C18">IF(LEFT(G18,1)="M",COUNT(IF(LEFT($G$2:$G18,1)="M",1,"")),"")</f>
        <v>17</v>
      </c>
      <c r="D18" s="2" t="str">
        <f t="array" ref="D18">IF(LEFT(G18,1)="L",COUNT(IF(LEFT($G$2:$G18,1)="L",1,"")),"")</f>
        <v/>
      </c>
      <c r="E18" t="str">
        <f t="shared" ref="E18" si="66">IFERROR(VLOOKUP(B18,Entry,2,FALSE),"")</f>
        <v>David</v>
      </c>
      <c r="F18" t="str">
        <f t="shared" ref="F18" si="67">IFERROR(VLOOKUP(B18,Entry,3,FALSE),"")</f>
        <v>Meilhan</v>
      </c>
      <c r="G18" t="str">
        <f t="shared" ref="G18" si="68">IFERROR(VLOOKUP(B18,Entry,4,FALSE),"")</f>
        <v>M40</v>
      </c>
      <c r="H18" t="str">
        <f t="shared" ref="H18" si="69">IFERROR(VLOOKUP(B18,Entry,5,FALSE),"")</f>
        <v>Beverley AC</v>
      </c>
      <c r="I18">
        <v>46</v>
      </c>
      <c r="K18" s="3">
        <v>41</v>
      </c>
      <c r="L18" s="2"/>
      <c r="O18" s="2"/>
      <c r="R18" s="5">
        <v>1</v>
      </c>
      <c r="S18" s="5">
        <v>2</v>
      </c>
      <c r="T18" s="5">
        <v>3</v>
      </c>
      <c r="U18" s="5"/>
      <c r="V18" s="5"/>
      <c r="W18" s="5"/>
      <c r="X18" s="5" t="s">
        <v>9</v>
      </c>
    </row>
    <row r="19" spans="1:24" x14ac:dyDescent="0.25">
      <c r="A19" s="2">
        <v>18</v>
      </c>
      <c r="B19" s="2">
        <v>33</v>
      </c>
      <c r="C19" s="2">
        <f t="array" ref="C19">IF(LEFT(G19,1)="M",COUNT(IF(LEFT($G$2:$G19,1)="M",1,"")),"")</f>
        <v>18</v>
      </c>
      <c r="D19" s="2" t="str">
        <f t="array" ref="D19">IF(LEFT(G19,1)="L",COUNT(IF(LEFT($G$2:$G19,1)="L",1,"")),"")</f>
        <v/>
      </c>
      <c r="E19" t="str">
        <f t="shared" ref="E19" si="70">IFERROR(VLOOKUP(B19,Entry,2,FALSE),"")</f>
        <v>Darren</v>
      </c>
      <c r="F19" t="str">
        <f t="shared" ref="F19" si="71">IFERROR(VLOOKUP(B19,Entry,3,FALSE),"")</f>
        <v>Edge</v>
      </c>
      <c r="G19" t="str">
        <f t="shared" ref="G19" si="72">IFERROR(VLOOKUP(B19,Entry,4,FALSE),"")</f>
        <v>M55</v>
      </c>
      <c r="H19" t="str">
        <f t="shared" ref="H19" si="73">IFERROR(VLOOKUP(B19,Entry,5,FALSE),"")</f>
        <v>Beverley AC</v>
      </c>
      <c r="I19">
        <v>46</v>
      </c>
      <c r="K19" s="3">
        <v>47</v>
      </c>
      <c r="L19" s="2"/>
      <c r="O19" s="2">
        <f t="shared" ref="O19:O28" si="74">_xlfn.RANK.EQ(X19,$X$19:$X$28,1)</f>
        <v>1</v>
      </c>
      <c r="P19" s="6" t="s">
        <v>12</v>
      </c>
      <c r="R19" s="2">
        <f t="array" ref="R19">IFERROR(SMALL(IF($H$1:$H$1500=$P19,IF($D$1:$D$1500&lt;&gt;"", $D$1:$D$1500)), R$5),"")</f>
        <v>5</v>
      </c>
      <c r="S19" s="2">
        <f t="array" ref="S19">IFERROR(SMALL(IF($H$1:$H$1500=$P19,IF($D$1:$D$1500&lt;&gt;"", $D$1:$D$1500)), S$5),"")</f>
        <v>9</v>
      </c>
      <c r="T19" s="2">
        <f t="array" ref="T19">IFERROR(SMALL(IF($H$1:$H$1500=$P19,IF($D$1:$D$1500&lt;&gt;"", $D$1:$D$1500)), T$5),"")</f>
        <v>11</v>
      </c>
      <c r="U19" s="2"/>
      <c r="V19" s="2"/>
      <c r="W19" s="2"/>
      <c r="X19" s="2">
        <f t="shared" ref="X19:X28" si="75">SUM(R19:T19)</f>
        <v>25</v>
      </c>
    </row>
    <row r="20" spans="1:24" x14ac:dyDescent="0.25">
      <c r="A20" s="2">
        <v>19</v>
      </c>
      <c r="B20" s="2">
        <v>112</v>
      </c>
      <c r="C20" s="2">
        <f t="array" ref="C20">IF(LEFT(G20,1)="M",COUNT(IF(LEFT($G$2:$G20,1)="M",1,"")),"")</f>
        <v>19</v>
      </c>
      <c r="D20" s="2" t="str">
        <f t="array" ref="D20">IF(LEFT(G20,1)="L",COUNT(IF(LEFT($G$2:$G20,1)="L",1,"")),"")</f>
        <v/>
      </c>
      <c r="E20" t="str">
        <f t="shared" ref="E20" si="76">IFERROR(VLOOKUP(B20,Entry,2,FALSE),"")</f>
        <v>Jordan</v>
      </c>
      <c r="F20" t="str">
        <f t="shared" ref="F20" si="77">IFERROR(VLOOKUP(B20,Entry,3,FALSE),"")</f>
        <v>Metcalfe</v>
      </c>
      <c r="G20" t="str">
        <f t="shared" ref="G20" si="78">IFERROR(VLOOKUP(B20,Entry,4,FALSE),"")</f>
        <v>M</v>
      </c>
      <c r="H20" t="str">
        <f t="shared" ref="H20" si="79">IFERROR(VLOOKUP(B20,Entry,5,FALSE),"")</f>
        <v>Beverley AC</v>
      </c>
      <c r="I20">
        <v>46</v>
      </c>
      <c r="K20" s="3">
        <v>51</v>
      </c>
      <c r="L20" s="2"/>
      <c r="O20" s="2">
        <f t="shared" si="74"/>
        <v>2</v>
      </c>
      <c r="P20" s="6" t="s">
        <v>14</v>
      </c>
      <c r="R20" s="2">
        <f t="array" ref="R20">IFERROR(SMALL(IF($H$1:$H$1500=$P20,IF($D$1:$D$1500&lt;&gt;"", $D$1:$D$1500)), R$5),"")</f>
        <v>3</v>
      </c>
      <c r="S20" s="2">
        <f t="array" ref="S20">IFERROR(SMALL(IF($H$1:$H$1500=$P20,IF($D$1:$D$1500&lt;&gt;"", $D$1:$D$1500)), S$5),"")</f>
        <v>8</v>
      </c>
      <c r="T20" s="2">
        <f t="array" ref="T20">IFERROR(SMALL(IF($H$1:$H$1500=$P20,IF($D$1:$D$1500&lt;&gt;"", $D$1:$D$1500)), T$5),"")</f>
        <v>16</v>
      </c>
      <c r="U20" s="2"/>
      <c r="V20" s="2"/>
      <c r="W20" s="2"/>
      <c r="X20" s="2">
        <f t="shared" si="75"/>
        <v>27</v>
      </c>
    </row>
    <row r="21" spans="1:24" x14ac:dyDescent="0.25">
      <c r="A21" s="2">
        <v>20</v>
      </c>
      <c r="B21" s="2">
        <v>607</v>
      </c>
      <c r="C21" s="2">
        <f t="array" ref="C21">IF(LEFT(G21,1)="M",COUNT(IF(LEFT($G$2:$G21,1)="M",1,"")),"")</f>
        <v>20</v>
      </c>
      <c r="D21" s="2" t="str">
        <f t="array" ref="D21">IF(LEFT(G21,1)="L",COUNT(IF(LEFT($G$2:$G21,1)="L",1,"")),"")</f>
        <v/>
      </c>
      <c r="E21" t="str">
        <f t="shared" ref="E21" si="80">IFERROR(VLOOKUP(B21,Entry,2,FALSE),"")</f>
        <v>Matthew</v>
      </c>
      <c r="F21" t="str">
        <f t="shared" ref="F21" si="81">IFERROR(VLOOKUP(B21,Entry,3,FALSE),"")</f>
        <v>Tune</v>
      </c>
      <c r="G21" t="str">
        <f t="shared" ref="G21" si="82">IFERROR(VLOOKUP(B21,Entry,4,FALSE),"")</f>
        <v>M</v>
      </c>
      <c r="H21" t="str">
        <f t="shared" ref="H21" si="83">IFERROR(VLOOKUP(B21,Entry,5,FALSE),"")</f>
        <v>East Hull Harriers</v>
      </c>
      <c r="I21">
        <v>47</v>
      </c>
      <c r="K21" s="3">
        <v>3</v>
      </c>
      <c r="L21" s="2"/>
      <c r="O21" s="2">
        <f t="shared" si="74"/>
        <v>3</v>
      </c>
      <c r="P21" s="6" t="s">
        <v>11</v>
      </c>
      <c r="R21" s="2">
        <f t="array" ref="R21">IFERROR(SMALL(IF($H$1:$H$1500=$P21,IF($D$1:$D$1500&lt;&gt;"", $D$1:$D$1500)), R$5),"")</f>
        <v>4</v>
      </c>
      <c r="S21" s="2">
        <f t="array" ref="S21">IFERROR(SMALL(IF($H$1:$H$1500=$P21,IF($D$1:$D$1500&lt;&gt;"", $D$1:$D$1500)), S$5),"")</f>
        <v>10</v>
      </c>
      <c r="T21" s="2">
        <f t="array" ref="T21">IFERROR(SMALL(IF($H$1:$H$1500=$P21,IF($D$1:$D$1500&lt;&gt;"", $D$1:$D$1500)), T$5),"")</f>
        <v>15</v>
      </c>
      <c r="U21" s="2"/>
      <c r="V21" s="2"/>
      <c r="W21" s="2"/>
      <c r="X21" s="2">
        <f t="shared" si="75"/>
        <v>29</v>
      </c>
    </row>
    <row r="22" spans="1:24" x14ac:dyDescent="0.25">
      <c r="A22" s="2">
        <v>21</v>
      </c>
      <c r="B22" s="2">
        <v>704</v>
      </c>
      <c r="C22" s="2">
        <f t="array" ref="C22">IF(LEFT(G22,1)="M",COUNT(IF(LEFT($G$2:$G22,1)="M",1,"")),"")</f>
        <v>21</v>
      </c>
      <c r="D22" s="2" t="str">
        <f t="array" ref="D22">IF(LEFT(G22,1)="L",COUNT(IF(LEFT($G$2:$G22,1)="L",1,"")),"")</f>
        <v/>
      </c>
      <c r="E22" t="str">
        <f t="shared" ref="E22" si="84">IFERROR(VLOOKUP(B22,Entry,2,FALSE),"")</f>
        <v>Tom</v>
      </c>
      <c r="F22" t="str">
        <f t="shared" ref="F22" si="85">IFERROR(VLOOKUP(B22,Entry,3,FALSE),"")</f>
        <v>Mullen</v>
      </c>
      <c r="G22" t="str">
        <f t="shared" ref="G22" si="86">IFERROR(VLOOKUP(B22,Entry,4,FALSE),"")</f>
        <v>M</v>
      </c>
      <c r="H22" t="str">
        <f t="shared" ref="H22" si="87">IFERROR(VLOOKUP(B22,Entry,5,FALSE),"")</f>
        <v>Bridlington Road Runners</v>
      </c>
      <c r="I22">
        <v>47</v>
      </c>
      <c r="K22" s="3">
        <v>15</v>
      </c>
      <c r="L22" s="2"/>
      <c r="O22" s="2">
        <f t="shared" si="74"/>
        <v>4</v>
      </c>
      <c r="P22" s="6" t="s">
        <v>10</v>
      </c>
      <c r="R22" s="2">
        <f t="array" ref="R22">IFERROR(SMALL(IF($H$1:$H$1500=$P22,IF($D$1:$D$1500&lt;&gt;"", $D$1:$D$1500)), R$5),"")</f>
        <v>2</v>
      </c>
      <c r="S22" s="2">
        <f t="array" ref="S22">IFERROR(SMALL(IF($H$1:$H$1500=$P22,IF($D$1:$D$1500&lt;&gt;"", $D$1:$D$1500)), S$5),"")</f>
        <v>14</v>
      </c>
      <c r="T22" s="2">
        <f t="array" ref="T22">IFERROR(SMALL(IF($H$1:$H$1500=$P22,IF($D$1:$D$1500&lt;&gt;"", $D$1:$D$1500)), T$5),"")</f>
        <v>17</v>
      </c>
      <c r="U22" s="2"/>
      <c r="V22" s="2"/>
      <c r="W22" s="2"/>
      <c r="X22" s="2">
        <f t="shared" si="75"/>
        <v>33</v>
      </c>
    </row>
    <row r="23" spans="1:24" x14ac:dyDescent="0.25">
      <c r="A23" s="2">
        <v>22</v>
      </c>
      <c r="B23" s="2">
        <v>829</v>
      </c>
      <c r="C23" s="2">
        <f t="array" ref="C23">IF(LEFT(G23,1)="M",COUNT(IF(LEFT($G$2:$G23,1)="M",1,"")),"")</f>
        <v>22</v>
      </c>
      <c r="D23" s="2" t="str">
        <f t="array" ref="D23">IF(LEFT(G23,1)="L",COUNT(IF(LEFT($G$2:$G23,1)="L",1,"")),"")</f>
        <v/>
      </c>
      <c r="E23" t="str">
        <f t="shared" ref="E23" si="88">IFERROR(VLOOKUP(B23,Entry,2,FALSE),"")</f>
        <v>Glyn</v>
      </c>
      <c r="F23" t="str">
        <f t="shared" ref="F23" si="89">IFERROR(VLOOKUP(B23,Entry,3,FALSE),"")</f>
        <v>Hewitt</v>
      </c>
      <c r="G23" t="str">
        <f t="shared" ref="G23" si="90">IFERROR(VLOOKUP(B23,Entry,4,FALSE),"")</f>
        <v>M50</v>
      </c>
      <c r="H23" t="str">
        <f t="shared" ref="H23" si="91">IFERROR(VLOOKUP(B23,Entry,5,FALSE),"")</f>
        <v>Scarborough AC</v>
      </c>
      <c r="I23">
        <v>47</v>
      </c>
      <c r="K23" s="3">
        <v>48</v>
      </c>
      <c r="L23" s="2"/>
      <c r="O23" s="2">
        <f t="shared" si="74"/>
        <v>5</v>
      </c>
      <c r="P23" s="6" t="s">
        <v>19</v>
      </c>
      <c r="R23" s="2">
        <f t="array" ref="R23">IFERROR(SMALL(IF($H$1:$H$1500=$P23,IF($D$1:$D$1500&lt;&gt;"", $D$1:$D$1500)), R$5),"")</f>
        <v>1</v>
      </c>
      <c r="S23" s="2">
        <f t="array" ref="S23">IFERROR(SMALL(IF($H$1:$H$1500=$P23,IF($D$1:$D$1500&lt;&gt;"", $D$1:$D$1500)), S$5),"")</f>
        <v>24</v>
      </c>
      <c r="T23" s="2">
        <f t="array" ref="T23">IFERROR(SMALL(IF($H$1:$H$1500=$P23,IF($D$1:$D$1500&lt;&gt;"", $D$1:$D$1500)), T$5),"")</f>
        <v>25</v>
      </c>
      <c r="U23" s="2"/>
      <c r="V23" s="2"/>
      <c r="W23" s="2"/>
      <c r="X23" s="2">
        <f t="shared" si="75"/>
        <v>50</v>
      </c>
    </row>
    <row r="24" spans="1:24" x14ac:dyDescent="0.25">
      <c r="A24" s="2">
        <v>23</v>
      </c>
      <c r="B24" s="2">
        <v>469</v>
      </c>
      <c r="C24" s="2">
        <f t="array" ref="C24">IF(LEFT(G24,1)="M",COUNT(IF(LEFT($G$2:$G24,1)="M",1,"")),"")</f>
        <v>23</v>
      </c>
      <c r="D24" s="2" t="str">
        <f t="array" ref="D24">IF(LEFT(G24,1)="L",COUNT(IF(LEFT($G$2:$G24,1)="L",1,"")),"")</f>
        <v/>
      </c>
      <c r="E24" t="str">
        <f t="shared" ref="E24" si="92">IFERROR(VLOOKUP(B24,Entry,2,FALSE),"")</f>
        <v>Stu</v>
      </c>
      <c r="F24" t="str">
        <f t="shared" ref="F24" si="93">IFERROR(VLOOKUP(B24,Entry,3,FALSE),"")</f>
        <v>Smith</v>
      </c>
      <c r="G24" t="str">
        <f t="shared" ref="G24" si="94">IFERROR(VLOOKUP(B24,Entry,4,FALSE),"")</f>
        <v>M45</v>
      </c>
      <c r="H24" t="str">
        <f t="shared" ref="H24" si="95">IFERROR(VLOOKUP(B24,Entry,5,FALSE),"")</f>
        <v>Pocklington Road Runners</v>
      </c>
      <c r="I24">
        <v>48</v>
      </c>
      <c r="K24" s="3">
        <v>2</v>
      </c>
      <c r="L24" s="2"/>
      <c r="O24" s="2">
        <f t="shared" si="74"/>
        <v>6</v>
      </c>
      <c r="P24" s="6" t="s">
        <v>16</v>
      </c>
      <c r="R24" s="2">
        <f t="array" ref="R24">IFERROR(SMALL(IF($H$1:$H$1500=$P24,IF($D$1:$D$1500&lt;&gt;"", $D$1:$D$1500)), R$5),"")</f>
        <v>13</v>
      </c>
      <c r="S24" s="2">
        <f t="array" ref="S24">IFERROR(SMALL(IF($H$1:$H$1500=$P24,IF($D$1:$D$1500&lt;&gt;"", $D$1:$D$1500)), S$5),"")</f>
        <v>20</v>
      </c>
      <c r="T24" s="2">
        <f t="array" ref="T24">IFERROR(SMALL(IF($H$1:$H$1500=$P24,IF($D$1:$D$1500&lt;&gt;"", $D$1:$D$1500)), T$5),"")</f>
        <v>21</v>
      </c>
      <c r="U24" s="2"/>
      <c r="V24" s="2"/>
      <c r="W24" s="2"/>
      <c r="X24" s="2">
        <f t="shared" si="75"/>
        <v>54</v>
      </c>
    </row>
    <row r="25" spans="1:24" x14ac:dyDescent="0.25">
      <c r="A25" s="2">
        <v>24</v>
      </c>
      <c r="B25" s="2">
        <v>550</v>
      </c>
      <c r="C25" s="2">
        <f t="array" ref="C25">IF(LEFT(G25,1)="M",COUNT(IF(LEFT($G$2:$G25,1)="M",1,"")),"")</f>
        <v>24</v>
      </c>
      <c r="D25" s="2" t="str">
        <f t="array" ref="D25">IF(LEFT(G25,1)="L",COUNT(IF(LEFT($G$2:$G25,1)="L",1,"")),"")</f>
        <v/>
      </c>
      <c r="E25" t="str">
        <f t="shared" ref="E25" si="96">IFERROR(VLOOKUP(B25,Entry,2,FALSE),"")</f>
        <v>Andy</v>
      </c>
      <c r="F25" t="str">
        <f t="shared" ref="F25" si="97">IFERROR(VLOOKUP(B25,Entry,3,FALSE),"")</f>
        <v xml:space="preserve">Hemmings </v>
      </c>
      <c r="G25" t="str">
        <f t="shared" ref="G25" si="98">IFERROR(VLOOKUP(B25,Entry,4,FALSE),"")</f>
        <v>M40</v>
      </c>
      <c r="H25" t="str">
        <f t="shared" ref="H25" si="99">IFERROR(VLOOKUP(B25,Entry,5,FALSE),"")</f>
        <v>City of Hull AC</v>
      </c>
      <c r="I25">
        <v>48</v>
      </c>
      <c r="K25" s="3">
        <v>11</v>
      </c>
      <c r="L25" s="2"/>
      <c r="O25" s="2">
        <f t="shared" si="74"/>
        <v>7</v>
      </c>
      <c r="P25" s="6" t="s">
        <v>18</v>
      </c>
      <c r="R25" s="2">
        <f t="array" ref="R25">IFERROR(SMALL(IF($H$1:$H$1500=$P25,IF($D$1:$D$1500&lt;&gt;"", $D$1:$D$1500)), R$5),"")</f>
        <v>7</v>
      </c>
      <c r="S25" s="2">
        <f t="array" ref="S25">IFERROR(SMALL(IF($H$1:$H$1500=$P25,IF($D$1:$D$1500&lt;&gt;"", $D$1:$D$1500)), S$5),"")</f>
        <v>26</v>
      </c>
      <c r="T25" s="2">
        <f t="array" ref="T25">IFERROR(SMALL(IF($H$1:$H$1500=$P25,IF($D$1:$D$1500&lt;&gt;"", $D$1:$D$1500)), T$5),"")</f>
        <v>41</v>
      </c>
      <c r="U25" s="2"/>
      <c r="V25" s="2"/>
      <c r="W25" s="2"/>
      <c r="X25" s="2">
        <f t="shared" si="75"/>
        <v>74</v>
      </c>
    </row>
    <row r="26" spans="1:24" x14ac:dyDescent="0.25">
      <c r="A26" s="2">
        <v>25</v>
      </c>
      <c r="B26" s="2">
        <v>624</v>
      </c>
      <c r="C26" s="2">
        <f t="array" ref="C26">IF(LEFT(G26,1)="M",COUNT(IF(LEFT($G$2:$G26,1)="M",1,"")),"")</f>
        <v>25</v>
      </c>
      <c r="D26" s="2" t="str">
        <f t="array" ref="D26">IF(LEFT(G26,1)="L",COUNT(IF(LEFT($G$2:$G26,1)="L",1,"")),"")</f>
        <v/>
      </c>
      <c r="E26" t="str">
        <f t="shared" ref="E26" si="100">IFERROR(VLOOKUP(B26,Entry,2,FALSE),"")</f>
        <v>Ben</v>
      </c>
      <c r="F26" t="str">
        <f t="shared" ref="F26" si="101">IFERROR(VLOOKUP(B26,Entry,3,FALSE),"")</f>
        <v>Eves</v>
      </c>
      <c r="G26" t="str">
        <f t="shared" ref="G26" si="102">IFERROR(VLOOKUP(B26,Entry,4,FALSE),"")</f>
        <v>M40</v>
      </c>
      <c r="H26" t="str">
        <f t="shared" ref="H26" si="103">IFERROR(VLOOKUP(B26,Entry,5,FALSE),"")</f>
        <v>East Hull Harriers</v>
      </c>
      <c r="I26">
        <v>48</v>
      </c>
      <c r="K26" s="3">
        <v>14</v>
      </c>
      <c r="L26" s="2"/>
      <c r="O26" s="2">
        <f t="shared" si="74"/>
        <v>8</v>
      </c>
      <c r="P26" s="6" t="s">
        <v>17</v>
      </c>
      <c r="R26" s="2">
        <f t="array" ref="R26">IFERROR(SMALL(IF($H$1:$H$1500=$P26,IF($D$1:$D$1500&lt;&gt;"", $D$1:$D$1500)), R$5),"")</f>
        <v>6</v>
      </c>
      <c r="S26" s="2">
        <f t="array" ref="S26">IFERROR(SMALL(IF($H$1:$H$1500=$P26,IF($D$1:$D$1500&lt;&gt;"", $D$1:$D$1500)), S$5),"")</f>
        <v>27</v>
      </c>
      <c r="T26" s="2">
        <f t="array" ref="T26">IFERROR(SMALL(IF($H$1:$H$1500=$P26,IF($D$1:$D$1500&lt;&gt;"", $D$1:$D$1500)), T$5),"")</f>
        <v>65</v>
      </c>
      <c r="U26" s="2"/>
      <c r="V26" s="2"/>
      <c r="W26" s="2"/>
      <c r="X26" s="2">
        <f t="shared" si="75"/>
        <v>98</v>
      </c>
    </row>
    <row r="27" spans="1:24" x14ac:dyDescent="0.25">
      <c r="A27" s="2">
        <v>26</v>
      </c>
      <c r="B27" s="2">
        <v>54</v>
      </c>
      <c r="C27" s="2">
        <f t="array" ref="C27">IF(LEFT(G27,1)="M",COUNT(IF(LEFT($G$2:$G27,1)="M",1,"")),"")</f>
        <v>26</v>
      </c>
      <c r="D27" s="2" t="str">
        <f t="array" ref="D27">IF(LEFT(G27,1)="L",COUNT(IF(LEFT($G$2:$G27,1)="L",1,"")),"")</f>
        <v/>
      </c>
      <c r="E27" t="str">
        <f t="shared" ref="E27" si="104">IFERROR(VLOOKUP(B27,Entry,2,FALSE),"")</f>
        <v>Matthew</v>
      </c>
      <c r="F27" t="str">
        <f t="shared" ref="F27" si="105">IFERROR(VLOOKUP(B27,Entry,3,FALSE),"")</f>
        <v>Skins</v>
      </c>
      <c r="G27" t="str">
        <f t="shared" ref="G27" si="106">IFERROR(VLOOKUP(B27,Entry,4,FALSE),"")</f>
        <v>M</v>
      </c>
      <c r="H27" t="str">
        <f t="shared" ref="H27" si="107">IFERROR(VLOOKUP(B27,Entry,5,FALSE),"")</f>
        <v>Beverley AC</v>
      </c>
      <c r="I27">
        <v>48</v>
      </c>
      <c r="K27" s="3">
        <v>21</v>
      </c>
      <c r="L27" s="2"/>
      <c r="O27" s="2">
        <f t="shared" si="74"/>
        <v>9</v>
      </c>
      <c r="P27" s="6" t="s">
        <v>15</v>
      </c>
      <c r="R27" s="2">
        <f t="array" ref="R27">IFERROR(SMALL(IF($H$1:$H$1500=$P27,IF($D$1:$D$1500&lt;&gt;"", $D$1:$D$1500)), R$5),"")</f>
        <v>12</v>
      </c>
      <c r="S27" s="2">
        <f t="array" ref="S27">IFERROR(SMALL(IF($H$1:$H$1500=$P27,IF($D$1:$D$1500&lt;&gt;"", $D$1:$D$1500)), S$5),"")</f>
        <v>44</v>
      </c>
      <c r="T27" s="2">
        <f t="array" ref="T27">IFERROR(SMALL(IF($H$1:$H$1500=$P27,IF($D$1:$D$1500&lt;&gt;"", $D$1:$D$1500)), T$5),"")</f>
        <v>48</v>
      </c>
      <c r="U27" s="2"/>
      <c r="V27" s="2"/>
      <c r="W27" s="2"/>
      <c r="X27" s="2">
        <f t="shared" si="75"/>
        <v>104</v>
      </c>
    </row>
    <row r="28" spans="1:24" x14ac:dyDescent="0.25">
      <c r="A28" s="2">
        <v>27</v>
      </c>
      <c r="B28" s="2">
        <v>616</v>
      </c>
      <c r="C28" s="2">
        <f t="array" ref="C28">IF(LEFT(G28,1)="M",COUNT(IF(LEFT($G$2:$G28,1)="M",1,"")),"")</f>
        <v>27</v>
      </c>
      <c r="D28" s="2" t="str">
        <f t="array" ref="D28">IF(LEFT(G28,1)="L",COUNT(IF(LEFT($G$2:$G28,1)="L",1,"")),"")</f>
        <v/>
      </c>
      <c r="E28" t="str">
        <f t="shared" ref="E28" si="108">IFERROR(VLOOKUP(B28,Entry,2,FALSE),"")</f>
        <v>Phil</v>
      </c>
      <c r="F28" t="str">
        <f t="shared" ref="F28" si="109">IFERROR(VLOOKUP(B28,Entry,3,FALSE),"")</f>
        <v>McCoy</v>
      </c>
      <c r="G28" t="str">
        <f t="shared" ref="G28" si="110">IFERROR(VLOOKUP(B28,Entry,4,FALSE),"")</f>
        <v>M45</v>
      </c>
      <c r="H28" t="str">
        <f t="shared" ref="H28" si="111">IFERROR(VLOOKUP(B28,Entry,5,FALSE),"")</f>
        <v>East Hull Harriers</v>
      </c>
      <c r="I28">
        <v>48</v>
      </c>
      <c r="K28" s="3">
        <v>26</v>
      </c>
      <c r="L28" s="2"/>
      <c r="O28" s="2">
        <f t="shared" si="74"/>
        <v>10</v>
      </c>
      <c r="P28" s="6" t="s">
        <v>13</v>
      </c>
      <c r="R28" s="2">
        <f t="array" ref="R28">IFERROR(SMALL(IF($H$1:$H$1500=$P28,IF($D$1:$D$1500&lt;&gt;"", $D$1:$D$1500)), R$5),"")</f>
        <v>30</v>
      </c>
      <c r="S28" s="2">
        <f t="array" ref="S28">IFERROR(SMALL(IF($H$1:$H$1500=$P28,IF($D$1:$D$1500&lt;&gt;"", $D$1:$D$1500)), S$5),"")</f>
        <v>47</v>
      </c>
      <c r="T28" s="2">
        <f t="array" ref="T28">IFERROR(SMALL(IF($H$1:$H$1500=$P28,IF($D$1:$D$1500&lt;&gt;"", $D$1:$D$1500)), T$5),"")</f>
        <v>57</v>
      </c>
      <c r="U28" s="2"/>
      <c r="V28" s="2"/>
      <c r="W28" s="2"/>
      <c r="X28" s="2">
        <f t="shared" si="75"/>
        <v>134</v>
      </c>
    </row>
    <row r="29" spans="1:24" x14ac:dyDescent="0.25">
      <c r="A29" s="2">
        <v>28</v>
      </c>
      <c r="B29" s="2">
        <v>157</v>
      </c>
      <c r="C29" s="2">
        <f t="array" ref="C29">IF(LEFT(G29,1)="M",COUNT(IF(LEFT($G$2:$G29,1)="M",1,"")),"")</f>
        <v>28</v>
      </c>
      <c r="D29" s="2" t="str">
        <f t="array" ref="D29">IF(LEFT(G29,1)="L",COUNT(IF(LEFT($G$2:$G29,1)="L",1,"")),"")</f>
        <v/>
      </c>
      <c r="E29" t="str">
        <f t="shared" ref="E29" si="112">IFERROR(VLOOKUP(B29,Entry,2,FALSE),"")</f>
        <v>Richard</v>
      </c>
      <c r="F29" t="str">
        <f t="shared" ref="F29" si="113">IFERROR(VLOOKUP(B29,Entry,3,FALSE),"")</f>
        <v>Ruston</v>
      </c>
      <c r="G29" t="str">
        <f t="shared" ref="G29" si="114">IFERROR(VLOOKUP(B29,Entry,4,FALSE),"")</f>
        <v>M50</v>
      </c>
      <c r="H29" t="str">
        <f t="shared" ref="H29" si="115">IFERROR(VLOOKUP(B29,Entry,5,FALSE),"")</f>
        <v>Goole Viking Striders</v>
      </c>
      <c r="I29">
        <v>48</v>
      </c>
      <c r="K29" s="3">
        <v>36</v>
      </c>
      <c r="L29" s="2"/>
      <c r="O29" s="2"/>
      <c r="S29" s="2"/>
    </row>
    <row r="30" spans="1:24" x14ac:dyDescent="0.25">
      <c r="A30" s="2">
        <v>29</v>
      </c>
      <c r="B30" s="2">
        <v>515</v>
      </c>
      <c r="C30" s="2">
        <f t="array" ref="C30">IF(LEFT(G30,1)="M",COUNT(IF(LEFT($G$2:$G30,1)="M",1,"")),"")</f>
        <v>29</v>
      </c>
      <c r="D30" s="2" t="str">
        <f t="array" ref="D30">IF(LEFT(G30,1)="L",COUNT(IF(LEFT($G$2:$G30,1)="L",1,"")),"")</f>
        <v/>
      </c>
      <c r="E30" t="str">
        <f t="shared" ref="E30" si="116">IFERROR(VLOOKUP(B30,Entry,2,FALSE),"")</f>
        <v>James</v>
      </c>
      <c r="F30" t="str">
        <f t="shared" ref="F30" si="117">IFERROR(VLOOKUP(B30,Entry,3,FALSE),"")</f>
        <v>Bray</v>
      </c>
      <c r="G30" t="str">
        <f t="shared" ref="G30" si="118">IFERROR(VLOOKUP(B30,Entry,4,FALSE),"")</f>
        <v>M</v>
      </c>
      <c r="H30" t="str">
        <f t="shared" ref="H30" si="119">IFERROR(VLOOKUP(B30,Entry,5,FALSE),"")</f>
        <v>City of Hull AC</v>
      </c>
      <c r="I30">
        <v>48</v>
      </c>
      <c r="K30" s="3">
        <v>47</v>
      </c>
      <c r="L30" s="2"/>
      <c r="O30" s="7" t="s">
        <v>21</v>
      </c>
      <c r="R30" s="8" t="s">
        <v>22</v>
      </c>
      <c r="S30" s="8" t="s">
        <v>23</v>
      </c>
      <c r="T30" s="8" t="s">
        <v>24</v>
      </c>
      <c r="U30" s="8" t="s">
        <v>25</v>
      </c>
      <c r="V30" s="8"/>
      <c r="W30" s="8"/>
      <c r="X30" s="5" t="s">
        <v>9</v>
      </c>
    </row>
    <row r="31" spans="1:24" x14ac:dyDescent="0.25">
      <c r="A31" s="2">
        <v>30</v>
      </c>
      <c r="B31" s="2">
        <v>738</v>
      </c>
      <c r="C31" s="2">
        <f t="array" ref="C31">IF(LEFT(G31,1)="M",COUNT(IF(LEFT($G$2:$G31,1)="M",1,"")),"")</f>
        <v>30</v>
      </c>
      <c r="D31" s="2" t="str">
        <f t="array" ref="D31">IF(LEFT(G31,1)="L",COUNT(IF(LEFT($G$2:$G31,1)="L",1,"")),"")</f>
        <v/>
      </c>
      <c r="E31" t="str">
        <f t="shared" ref="E31" si="120">IFERROR(VLOOKUP(B31,Entry,2,FALSE),"")</f>
        <v>Josh</v>
      </c>
      <c r="F31" t="str">
        <f t="shared" ref="F31" si="121">IFERROR(VLOOKUP(B31,Entry,3,FALSE),"")</f>
        <v>Taylor</v>
      </c>
      <c r="G31" t="str">
        <f t="shared" ref="G31" si="122">IFERROR(VLOOKUP(B31,Entry,4,FALSE),"")</f>
        <v>M</v>
      </c>
      <c r="H31" t="str">
        <f t="shared" ref="H31" si="123">IFERROR(VLOOKUP(B31,Entry,5,FALSE),"")</f>
        <v>Bridlington Road Runners</v>
      </c>
      <c r="I31">
        <v>48</v>
      </c>
      <c r="K31" s="3">
        <v>54</v>
      </c>
      <c r="L31" s="2"/>
      <c r="O31" s="2">
        <f t="shared" ref="O31:O40" si="124">_xlfn.RANK.EQ(X31,$X$31:$X$40,1)</f>
        <v>1</v>
      </c>
      <c r="P31" s="6" t="s">
        <v>10</v>
      </c>
      <c r="R31" s="2">
        <f>VLOOKUP($P31,'[1]Bishop Wilton'!$P$6:$X$16,9,FALSE)</f>
        <v>50</v>
      </c>
      <c r="S31" s="2">
        <f>VLOOKUP($P31,[1]Welton!$P$5:$X$15,9,FALSE)</f>
        <v>69</v>
      </c>
      <c r="T31" s="2">
        <f>VLOOKUP($P31,[1]Wetwang!$P$5:$X$15,9,FALSE)</f>
        <v>83</v>
      </c>
      <c r="U31" s="2">
        <f>VLOOKUP($P31,[1]Sledmere!$P$5:$X$15,9,FALSE)</f>
        <v>62</v>
      </c>
      <c r="V31" s="2"/>
      <c r="W31" s="2"/>
      <c r="X31" s="2">
        <f t="shared" ref="X31:X40" si="125">SUM(R31:W31)</f>
        <v>264</v>
      </c>
    </row>
    <row r="32" spans="1:24" x14ac:dyDescent="0.25">
      <c r="A32" s="2">
        <v>31</v>
      </c>
      <c r="B32" s="2">
        <v>753</v>
      </c>
      <c r="C32" s="2">
        <f t="array" ref="C32">IF(LEFT(G32,1)="M",COUNT(IF(LEFT($G$2:$G32,1)="M",1,"")),"")</f>
        <v>31</v>
      </c>
      <c r="D32" s="2" t="str">
        <f t="array" ref="D32">IF(LEFT(G32,1)="L",COUNT(IF(LEFT($G$2:$G32,1)="L",1,"")),"")</f>
        <v/>
      </c>
      <c r="E32" t="str">
        <f t="shared" ref="E32" si="126">IFERROR(VLOOKUP(B32,Entry,2,FALSE),"")</f>
        <v xml:space="preserve">Dan </v>
      </c>
      <c r="F32" t="str">
        <f t="shared" ref="F32" si="127">IFERROR(VLOOKUP(B32,Entry,3,FALSE),"")</f>
        <v>Cawthorn</v>
      </c>
      <c r="G32" t="str">
        <f t="shared" ref="G32" si="128">IFERROR(VLOOKUP(B32,Entry,4,FALSE),"")</f>
        <v>M</v>
      </c>
      <c r="H32" t="str">
        <f t="shared" ref="H32" si="129">IFERROR(VLOOKUP(B32,Entry,5,FALSE),"")</f>
        <v>Bridlington Road Runners</v>
      </c>
      <c r="I32">
        <v>49</v>
      </c>
      <c r="K32" s="3">
        <v>0</v>
      </c>
      <c r="L32" s="2"/>
      <c r="O32" s="2">
        <f t="shared" si="124"/>
        <v>2</v>
      </c>
      <c r="P32" s="6" t="s">
        <v>11</v>
      </c>
      <c r="R32" s="2">
        <f>VLOOKUP($P32,'[1]Bishop Wilton'!$P$6:$X$16,9,FALSE)</f>
        <v>95</v>
      </c>
      <c r="S32" s="2">
        <f>VLOOKUP($P32,[1]Welton!$P$5:$X$15,9,FALSE)</f>
        <v>71</v>
      </c>
      <c r="T32" s="2">
        <f>VLOOKUP($P32,[1]Wetwang!$P$5:$X$15,9,FALSE)</f>
        <v>81</v>
      </c>
      <c r="U32" s="2">
        <f>VLOOKUP($P32,[1]Sledmere!$P$5:$X$15,9,FALSE)</f>
        <v>96</v>
      </c>
      <c r="V32" s="2"/>
      <c r="W32" s="2"/>
      <c r="X32" s="2">
        <f t="shared" si="125"/>
        <v>343</v>
      </c>
    </row>
    <row r="33" spans="1:24" x14ac:dyDescent="0.25">
      <c r="A33" s="2">
        <v>32</v>
      </c>
      <c r="B33" s="2">
        <v>289</v>
      </c>
      <c r="C33" s="2">
        <f t="array" ref="C33">IF(LEFT(G33,1)="M",COUNT(IF(LEFT($G$2:$G33,1)="M",1,"")),"")</f>
        <v>32</v>
      </c>
      <c r="D33" s="2" t="str">
        <f t="array" ref="D33">IF(LEFT(G33,1)="L",COUNT(IF(LEFT($G$2:$G33,1)="L",1,"")),"")</f>
        <v/>
      </c>
      <c r="E33" t="str">
        <f t="shared" ref="E33" si="130">IFERROR(VLOOKUP(B33,Entry,2,FALSE),"")</f>
        <v xml:space="preserve">Jon </v>
      </c>
      <c r="F33" t="str">
        <f t="shared" ref="F33" si="131">IFERROR(VLOOKUP(B33,Entry,3,FALSE),"")</f>
        <v>Page</v>
      </c>
      <c r="G33" t="str">
        <f t="shared" ref="G33" si="132">IFERROR(VLOOKUP(B33,Entry,4,FALSE),"")</f>
        <v>M</v>
      </c>
      <c r="H33" t="str">
        <f t="shared" ref="H33" si="133">IFERROR(VLOOKUP(B33,Entry,5,FALSE),"")</f>
        <v>Selby Striders</v>
      </c>
      <c r="I33">
        <v>49</v>
      </c>
      <c r="K33" s="3">
        <v>17</v>
      </c>
      <c r="L33" s="2"/>
      <c r="O33" s="2">
        <f t="shared" si="124"/>
        <v>3</v>
      </c>
      <c r="P33" s="6" t="s">
        <v>12</v>
      </c>
      <c r="R33" s="2">
        <f>VLOOKUP($P33,'[1]Bishop Wilton'!$P$6:$X$16,9,FALSE)</f>
        <v>83</v>
      </c>
      <c r="S33" s="2">
        <f>VLOOKUP($P33,[1]Welton!$P$5:$X$15,9,FALSE)</f>
        <v>68</v>
      </c>
      <c r="T33" s="2">
        <f>VLOOKUP($P33,[1]Wetwang!$P$5:$X$15,9,FALSE)</f>
        <v>96</v>
      </c>
      <c r="U33" s="2">
        <f>VLOOKUP($P33,[1]Sledmere!$P$5:$X$15,9,FALSE)</f>
        <v>99</v>
      </c>
      <c r="V33" s="2"/>
      <c r="W33" s="2"/>
      <c r="X33" s="2">
        <f t="shared" si="125"/>
        <v>346</v>
      </c>
    </row>
    <row r="34" spans="1:24" x14ac:dyDescent="0.25">
      <c r="A34" s="2">
        <v>33</v>
      </c>
      <c r="B34" s="2">
        <v>626</v>
      </c>
      <c r="C34" s="2">
        <f t="array" ref="C34">IF(LEFT(G34,1)="M",COUNT(IF(LEFT($G$2:$G34,1)="M",1,"")),"")</f>
        <v>33</v>
      </c>
      <c r="D34" s="2" t="str">
        <f t="array" ref="D34">IF(LEFT(G34,1)="L",COUNT(IF(LEFT($G$2:$G34,1)="L",1,"")),"")</f>
        <v/>
      </c>
      <c r="E34" t="str">
        <f t="shared" ref="E34" si="134">IFERROR(VLOOKUP(B34,Entry,2,FALSE),"")</f>
        <v>Richard</v>
      </c>
      <c r="F34" t="str">
        <f t="shared" ref="F34" si="135">IFERROR(VLOOKUP(B34,Entry,3,FALSE),"")</f>
        <v>Buckle</v>
      </c>
      <c r="G34" t="str">
        <f t="shared" ref="G34" si="136">IFERROR(VLOOKUP(B34,Entry,4,FALSE),"")</f>
        <v>M40</v>
      </c>
      <c r="H34" t="str">
        <f t="shared" ref="H34" si="137">IFERROR(VLOOKUP(B34,Entry,5,FALSE),"")</f>
        <v>East Hull Harriers</v>
      </c>
      <c r="I34">
        <v>49</v>
      </c>
      <c r="K34" s="3">
        <v>22</v>
      </c>
      <c r="L34" s="2"/>
      <c r="O34" s="2">
        <f t="shared" si="124"/>
        <v>4</v>
      </c>
      <c r="P34" s="6" t="s">
        <v>13</v>
      </c>
      <c r="R34" s="2">
        <f>VLOOKUP($P34,'[1]Bishop Wilton'!$P$6:$X$16,9,FALSE)</f>
        <v>312</v>
      </c>
      <c r="S34" s="2">
        <f>VLOOKUP($P34,[1]Welton!$P$5:$X$15,9,FALSE)</f>
        <v>232</v>
      </c>
      <c r="T34" s="2">
        <f>VLOOKUP($P34,[1]Wetwang!$P$5:$X$15,9,FALSE)</f>
        <v>171</v>
      </c>
      <c r="U34" s="2">
        <f>VLOOKUP($P34,[1]Sledmere!$P$5:$X$15,9,FALSE)</f>
        <v>129</v>
      </c>
      <c r="V34" s="2"/>
      <c r="W34" s="2"/>
      <c r="X34" s="2">
        <f t="shared" si="125"/>
        <v>844</v>
      </c>
    </row>
    <row r="35" spans="1:24" x14ac:dyDescent="0.25">
      <c r="A35" s="2">
        <v>34</v>
      </c>
      <c r="B35" s="2">
        <v>593</v>
      </c>
      <c r="C35" s="2">
        <f t="array" ref="C35">IF(LEFT(G35,1)="M",COUNT(IF(LEFT($G$2:$G35,1)="M",1,"")),"")</f>
        <v>34</v>
      </c>
      <c r="D35" s="2" t="str">
        <f t="array" ref="D35">IF(LEFT(G35,1)="L",COUNT(IF(LEFT($G$2:$G35,1)="L",1,"")),"")</f>
        <v/>
      </c>
      <c r="E35" t="str">
        <f t="shared" ref="E35" si="138">IFERROR(VLOOKUP(B35,Entry,2,FALSE),"")</f>
        <v>Lee</v>
      </c>
      <c r="F35" t="str">
        <f t="shared" ref="F35" si="139">IFERROR(VLOOKUP(B35,Entry,3,FALSE),"")</f>
        <v>Hammond</v>
      </c>
      <c r="G35" t="str">
        <f t="shared" ref="G35" si="140">IFERROR(VLOOKUP(B35,Entry,4,FALSE),"")</f>
        <v>M</v>
      </c>
      <c r="H35" t="str">
        <f t="shared" ref="H35" si="141">IFERROR(VLOOKUP(B35,Entry,5,FALSE),"")</f>
        <v>City of Hull AC</v>
      </c>
      <c r="I35">
        <v>49</v>
      </c>
      <c r="K35" s="3">
        <v>28</v>
      </c>
      <c r="L35" s="2"/>
      <c r="O35" s="2">
        <f t="shared" si="124"/>
        <v>5</v>
      </c>
      <c r="P35" s="6" t="s">
        <v>14</v>
      </c>
      <c r="R35" s="2">
        <f>VLOOKUP($P35,'[1]Bishop Wilton'!$P$6:$X$16,9,FALSE)</f>
        <v>202</v>
      </c>
      <c r="S35" s="2">
        <f>VLOOKUP($P35,[1]Welton!$P$5:$X$15,9,FALSE)</f>
        <v>256</v>
      </c>
      <c r="T35" s="2">
        <f>VLOOKUP($P35,[1]Wetwang!$P$5:$X$15,9,FALSE)</f>
        <v>189</v>
      </c>
      <c r="U35" s="2">
        <f>VLOOKUP($P35,[1]Sledmere!$P$5:$X$15,9,FALSE)</f>
        <v>208</v>
      </c>
      <c r="V35" s="2"/>
      <c r="W35" s="2"/>
      <c r="X35" s="2">
        <f t="shared" si="125"/>
        <v>855</v>
      </c>
    </row>
    <row r="36" spans="1:24" x14ac:dyDescent="0.25">
      <c r="A36" s="2">
        <v>35</v>
      </c>
      <c r="B36" s="2">
        <v>927</v>
      </c>
      <c r="C36" s="2">
        <f t="array" ref="C36">IF(LEFT(G36,1)="M",COUNT(IF(LEFT($G$2:$G36,1)="M",1,"")),"")</f>
        <v>35</v>
      </c>
      <c r="D36" s="2" t="str">
        <f t="array" ref="D36">IF(LEFT(G36,1)="L",COUNT(IF(LEFT($G$2:$G36,1)="L",1,"")),"")</f>
        <v/>
      </c>
      <c r="E36" t="str">
        <f t="shared" ref="E36" si="142">IFERROR(VLOOKUP(B36,Entry,2,FALSE),"")</f>
        <v>Martin</v>
      </c>
      <c r="F36" t="str">
        <f t="shared" ref="F36" si="143">IFERROR(VLOOKUP(B36,Entry,3,FALSE),"")</f>
        <v>Fenton</v>
      </c>
      <c r="G36" t="str">
        <f t="shared" ref="G36" si="144">IFERROR(VLOOKUP(B36,Entry,4,FALSE),"")</f>
        <v>M45</v>
      </c>
      <c r="H36" t="str">
        <f t="shared" ref="H36" si="145">IFERROR(VLOOKUP(B36,Entry,5,FALSE),"")</f>
        <v>Driffield Striders</v>
      </c>
      <c r="I36">
        <v>49</v>
      </c>
      <c r="K36" s="3">
        <v>38</v>
      </c>
      <c r="L36" s="2"/>
      <c r="O36" s="2">
        <f t="shared" si="124"/>
        <v>6</v>
      </c>
      <c r="P36" s="6" t="s">
        <v>16</v>
      </c>
      <c r="R36" s="2">
        <f>VLOOKUP($P36,'[1]Bishop Wilton'!$P$6:$X$16,9,FALSE)</f>
        <v>168</v>
      </c>
      <c r="S36" s="2">
        <f>VLOOKUP($P36,[1]Welton!$P$5:$X$15,9,FALSE)</f>
        <v>164</v>
      </c>
      <c r="T36" s="2">
        <f>VLOOKUP($P36,[1]Wetwang!$P$5:$X$15,9,FALSE)</f>
        <v>299</v>
      </c>
      <c r="U36" s="2">
        <f>VLOOKUP($P36,[1]Sledmere!$P$5:$X$15,9,FALSE)</f>
        <v>309</v>
      </c>
      <c r="V36" s="2"/>
      <c r="W36" s="2"/>
      <c r="X36" s="2">
        <f t="shared" si="125"/>
        <v>940</v>
      </c>
    </row>
    <row r="37" spans="1:24" x14ac:dyDescent="0.25">
      <c r="A37" s="2">
        <v>36</v>
      </c>
      <c r="B37" s="2">
        <v>526</v>
      </c>
      <c r="C37" s="2">
        <f t="array" ref="C37">IF(LEFT(G37,1)="M",COUNT(IF(LEFT($G$2:$G37,1)="M",1,"")),"")</f>
        <v>36</v>
      </c>
      <c r="D37" s="2" t="str">
        <f t="array" ref="D37">IF(LEFT(G37,1)="L",COUNT(IF(LEFT($G$2:$G37,1)="L",1,"")),"")</f>
        <v/>
      </c>
      <c r="E37" t="str">
        <f t="shared" ref="E37" si="146">IFERROR(VLOOKUP(B37,Entry,2,FALSE),"")</f>
        <v>Paul</v>
      </c>
      <c r="F37" t="str">
        <f t="shared" ref="F37" si="147">IFERROR(VLOOKUP(B37,Entry,3,FALSE),"")</f>
        <v>Cartwright</v>
      </c>
      <c r="G37" t="str">
        <f t="shared" ref="G37" si="148">IFERROR(VLOOKUP(B37,Entry,4,FALSE),"")</f>
        <v>M65</v>
      </c>
      <c r="H37" t="str">
        <f t="shared" ref="H37" si="149">IFERROR(VLOOKUP(B37,Entry,5,FALSE),"")</f>
        <v>City of Hull AC</v>
      </c>
      <c r="I37">
        <v>49</v>
      </c>
      <c r="K37" s="3">
        <v>40</v>
      </c>
      <c r="L37" s="2"/>
      <c r="O37" s="2">
        <f t="shared" si="124"/>
        <v>7</v>
      </c>
      <c r="P37" s="6" t="s">
        <v>17</v>
      </c>
      <c r="R37" s="2">
        <f>VLOOKUP($P37,'[1]Bishop Wilton'!$P$6:$X$16,9,FALSE)</f>
        <v>251</v>
      </c>
      <c r="S37" s="2">
        <f>VLOOKUP($P37,[1]Welton!$P$5:$X$15,9,FALSE)</f>
        <v>420</v>
      </c>
      <c r="T37" s="2">
        <f>VLOOKUP($P37,[1]Wetwang!$P$5:$X$15,9,FALSE)</f>
        <v>399</v>
      </c>
      <c r="U37" s="2">
        <f>VLOOKUP($P37,[1]Sledmere!$P$5:$X$15,9,FALSE)</f>
        <v>346</v>
      </c>
      <c r="V37" s="2"/>
      <c r="W37" s="2"/>
      <c r="X37" s="2">
        <f t="shared" si="125"/>
        <v>1416</v>
      </c>
    </row>
    <row r="38" spans="1:24" x14ac:dyDescent="0.25">
      <c r="A38" s="2">
        <v>37</v>
      </c>
      <c r="B38" s="2">
        <v>934</v>
      </c>
      <c r="C38" s="2" t="str">
        <f t="array" ref="C38">IF(LEFT(G38,1)="M",COUNT(IF(LEFT($G$2:$G38,1)="M",1,"")),"")</f>
        <v/>
      </c>
      <c r="D38" s="2">
        <f t="array" ref="D38">IF(LEFT(G38,1)="L",COUNT(IF(LEFT($G$2:$G38,1)="L",1,"")),"")</f>
        <v>1</v>
      </c>
      <c r="E38" t="str">
        <f t="shared" ref="E38" si="150">IFERROR(VLOOKUP(B38,Entry,2,FALSE),"")</f>
        <v>Emily</v>
      </c>
      <c r="F38" t="str">
        <f t="shared" ref="F38" si="151">IFERROR(VLOOKUP(B38,Entry,3,FALSE),"")</f>
        <v>Soanes</v>
      </c>
      <c r="G38" t="str">
        <f t="shared" ref="G38" si="152">IFERROR(VLOOKUP(B38,Entry,4,FALSE),"")</f>
        <v>L</v>
      </c>
      <c r="H38" t="str">
        <f t="shared" ref="H38" si="153">IFERROR(VLOOKUP(B38,Entry,5,FALSE),"")</f>
        <v>Driffield Striders</v>
      </c>
      <c r="I38">
        <v>49</v>
      </c>
      <c r="K38" s="3">
        <v>43</v>
      </c>
      <c r="L38" s="2"/>
      <c r="O38" s="2">
        <f t="shared" si="124"/>
        <v>8</v>
      </c>
      <c r="P38" s="6" t="s">
        <v>15</v>
      </c>
      <c r="R38" s="2">
        <f>VLOOKUP($P38,'[1]Bishop Wilton'!$P$6:$X$16,9,FALSE)</f>
        <v>269</v>
      </c>
      <c r="S38" s="2">
        <f>VLOOKUP($P38,[1]Welton!$P$5:$X$15,9,FALSE)</f>
        <v>752</v>
      </c>
      <c r="T38" s="2">
        <f>VLOOKUP($P38,[1]Wetwang!$P$5:$X$15,9,FALSE)</f>
        <v>271</v>
      </c>
      <c r="U38" s="2">
        <f>VLOOKUP($P38,[1]Sledmere!$P$5:$X$15,9,FALSE)</f>
        <v>223</v>
      </c>
      <c r="V38" s="2"/>
      <c r="W38" s="2"/>
      <c r="X38" s="2">
        <f t="shared" si="125"/>
        <v>1515</v>
      </c>
    </row>
    <row r="39" spans="1:24" x14ac:dyDescent="0.25">
      <c r="A39" s="2">
        <v>38</v>
      </c>
      <c r="B39" s="2">
        <v>421</v>
      </c>
      <c r="C39" s="2">
        <f t="array" ref="C39">IF(LEFT(G39,1)="M",COUNT(IF(LEFT($G$2:$G39,1)="M",1,"")),"")</f>
        <v>37</v>
      </c>
      <c r="D39" s="2" t="str">
        <f t="array" ref="D39">IF(LEFT(G39,1)="L",COUNT(IF(LEFT($G$2:$G39,1)="L",1,"")),"")</f>
        <v/>
      </c>
      <c r="E39" t="str">
        <f t="shared" ref="E39" si="154">IFERROR(VLOOKUP(B39,Entry,2,FALSE),"")</f>
        <v>Benjamin</v>
      </c>
      <c r="F39" t="str">
        <f t="shared" ref="F39" si="155">IFERROR(VLOOKUP(B39,Entry,3,FALSE),"")</f>
        <v>Voke</v>
      </c>
      <c r="G39" t="str">
        <f t="shared" ref="G39" si="156">IFERROR(VLOOKUP(B39,Entry,4,FALSE),"")</f>
        <v>M</v>
      </c>
      <c r="H39" t="str">
        <f t="shared" ref="H39" si="157">IFERROR(VLOOKUP(B39,Entry,5,FALSE),"")</f>
        <v>Pocklington Road Runners</v>
      </c>
      <c r="I39">
        <v>49</v>
      </c>
      <c r="K39" s="3">
        <v>44</v>
      </c>
      <c r="L39" s="2"/>
      <c r="O39" s="2">
        <f t="shared" si="124"/>
        <v>9</v>
      </c>
      <c r="P39" s="6" t="s">
        <v>19</v>
      </c>
      <c r="R39" s="2">
        <f>VLOOKUP($P39,'[1]Bishop Wilton'!$P$6:$X$16,9,FALSE)</f>
        <v>311</v>
      </c>
      <c r="S39" s="2">
        <f>VLOOKUP($P39,[1]Welton!$P$5:$X$15,9,FALSE)</f>
        <v>316</v>
      </c>
      <c r="T39" s="2">
        <f>VLOOKUP($P39,[1]Wetwang!$P$5:$X$15,9,FALSE)</f>
        <v>297</v>
      </c>
      <c r="U39" s="2">
        <f>VLOOKUP($P39,[1]Sledmere!$P$5:$X$15,9,FALSE)</f>
        <v>655</v>
      </c>
      <c r="V39" s="2"/>
      <c r="W39" s="2"/>
      <c r="X39" s="2">
        <f t="shared" si="125"/>
        <v>1579</v>
      </c>
    </row>
    <row r="40" spans="1:24" x14ac:dyDescent="0.25">
      <c r="A40" s="2">
        <v>39</v>
      </c>
      <c r="B40" s="2">
        <v>9</v>
      </c>
      <c r="C40" s="2" t="str">
        <f t="array" ref="C40">IF(LEFT(G40,1)="M",COUNT(IF(LEFT($G$2:$G40,1)="M",1,"")),"")</f>
        <v/>
      </c>
      <c r="D40" s="2">
        <f t="array" ref="D40">IF(LEFT(G40,1)="L",COUNT(IF(LEFT($G$2:$G40,1)="L",1,"")),"")</f>
        <v>2</v>
      </c>
      <c r="E40" t="str">
        <f t="shared" ref="E40" si="158">IFERROR(VLOOKUP(B40,Entry,2,FALSE),"")</f>
        <v>Demi</v>
      </c>
      <c r="F40" t="str">
        <f t="shared" ref="F40" si="159">IFERROR(VLOOKUP(B40,Entry,3,FALSE),"")</f>
        <v>Lidster</v>
      </c>
      <c r="G40" t="str">
        <f t="shared" ref="G40" si="160">IFERROR(VLOOKUP(B40,Entry,4,FALSE),"")</f>
        <v>L</v>
      </c>
      <c r="H40" t="str">
        <f t="shared" ref="H40" si="161">IFERROR(VLOOKUP(B40,Entry,5,FALSE),"")</f>
        <v>Beverley AC</v>
      </c>
      <c r="I40">
        <v>50</v>
      </c>
      <c r="K40" s="3">
        <v>0</v>
      </c>
      <c r="L40" s="2"/>
      <c r="O40" s="2">
        <f t="shared" si="124"/>
        <v>10</v>
      </c>
      <c r="P40" s="6" t="s">
        <v>18</v>
      </c>
      <c r="R40" s="2">
        <f>VLOOKUP($P40,'[1]Bishop Wilton'!$P$6:$X$16,9,FALSE)</f>
        <v>705</v>
      </c>
      <c r="S40" s="2">
        <f>VLOOKUP($P40,[1]Welton!$P$5:$X$15,9,FALSE)</f>
        <v>644</v>
      </c>
      <c r="T40" s="2">
        <f>VLOOKUP($P40,[1]Wetwang!$P$5:$X$15,9,FALSE)</f>
        <v>779</v>
      </c>
      <c r="U40" s="2">
        <f>VLOOKUP($P40,[1]Sledmere!$P$5:$X$15,9,FALSE)</f>
        <v>539</v>
      </c>
      <c r="V40" s="2"/>
      <c r="W40" s="2"/>
      <c r="X40" s="2">
        <f t="shared" si="125"/>
        <v>2667</v>
      </c>
    </row>
    <row r="41" spans="1:24" x14ac:dyDescent="0.25">
      <c r="A41" s="2">
        <v>40</v>
      </c>
      <c r="B41" s="2">
        <v>594</v>
      </c>
      <c r="C41" s="2">
        <f t="array" ref="C41">IF(LEFT(G41,1)="M",COUNT(IF(LEFT($G$2:$G41,1)="M",1,"")),"")</f>
        <v>38</v>
      </c>
      <c r="D41" s="2" t="str">
        <f t="array" ref="D41">IF(LEFT(G41,1)="L",COUNT(IF(LEFT($G$2:$G41,1)="L",1,"")),"")</f>
        <v/>
      </c>
      <c r="E41" t="str">
        <f t="shared" ref="E41" si="162">IFERROR(VLOOKUP(B41,Entry,2,FALSE),"")</f>
        <v>Martin</v>
      </c>
      <c r="F41" t="str">
        <f t="shared" ref="F41" si="163">IFERROR(VLOOKUP(B41,Entry,3,FALSE),"")</f>
        <v>Smith</v>
      </c>
      <c r="G41" t="str">
        <f t="shared" ref="G41" si="164">IFERROR(VLOOKUP(B41,Entry,4,FALSE),"")</f>
        <v>M</v>
      </c>
      <c r="H41" t="str">
        <f t="shared" ref="H41" si="165">IFERROR(VLOOKUP(B41,Entry,5,FALSE),"")</f>
        <v>City of Hull AC</v>
      </c>
      <c r="I41">
        <v>50</v>
      </c>
      <c r="K41" s="3">
        <v>2</v>
      </c>
      <c r="L41" s="2"/>
      <c r="T41" s="2"/>
    </row>
    <row r="42" spans="1:24" x14ac:dyDescent="0.25">
      <c r="A42" s="2">
        <v>41</v>
      </c>
      <c r="B42" s="2">
        <v>132</v>
      </c>
      <c r="C42" s="2">
        <f t="array" ref="C42">IF(LEFT(G42,1)="M",COUNT(IF(LEFT($G$2:$G42,1)="M",1,"")),"")</f>
        <v>39</v>
      </c>
      <c r="D42" s="2" t="str">
        <f t="array" ref="D42">IF(LEFT(G42,1)="L",COUNT(IF(LEFT($G$2:$G42,1)="L",1,"")),"")</f>
        <v/>
      </c>
      <c r="E42" t="str">
        <f t="shared" ref="E42" si="166">IFERROR(VLOOKUP(B42,Entry,2,FALSE),"")</f>
        <v>Nicky</v>
      </c>
      <c r="F42" t="str">
        <f t="shared" ref="F42" si="167">IFERROR(VLOOKUP(B42,Entry,3,FALSE),"")</f>
        <v>Jackson</v>
      </c>
      <c r="G42" t="str">
        <f t="shared" ref="G42" si="168">IFERROR(VLOOKUP(B42,Entry,4,FALSE),"")</f>
        <v>M</v>
      </c>
      <c r="H42" t="str">
        <f t="shared" ref="H42" si="169">IFERROR(VLOOKUP(B42,Entry,5,FALSE),"")</f>
        <v>Goole Viking Striders</v>
      </c>
      <c r="I42">
        <v>50</v>
      </c>
      <c r="K42" s="3">
        <v>6</v>
      </c>
      <c r="L42" s="2"/>
      <c r="T42" s="2"/>
    </row>
    <row r="43" spans="1:24" x14ac:dyDescent="0.25">
      <c r="A43" s="2">
        <v>42</v>
      </c>
      <c r="B43" s="2">
        <v>85</v>
      </c>
      <c r="C43" s="2">
        <f t="array" ref="C43">IF(LEFT(G43,1)="M",COUNT(IF(LEFT($G$2:$G43,1)="M",1,"")),"")</f>
        <v>40</v>
      </c>
      <c r="D43" s="2" t="str">
        <f t="array" ref="D43">IF(LEFT(G43,1)="L",COUNT(IF(LEFT($G$2:$G43,1)="L",1,"")),"")</f>
        <v/>
      </c>
      <c r="E43" t="str">
        <f t="shared" ref="E43" si="170">IFERROR(VLOOKUP(B43,Entry,2,FALSE),"")</f>
        <v>Mark</v>
      </c>
      <c r="F43" t="str">
        <f t="shared" ref="F43" si="171">IFERROR(VLOOKUP(B43,Entry,3,FALSE),"")</f>
        <v>Dalton</v>
      </c>
      <c r="G43" t="str">
        <f t="shared" ref="G43" si="172">IFERROR(VLOOKUP(B43,Entry,4,FALSE),"")</f>
        <v>M60</v>
      </c>
      <c r="H43" t="str">
        <f t="shared" ref="H43" si="173">IFERROR(VLOOKUP(B43,Entry,5,FALSE),"")</f>
        <v>Beverley AC</v>
      </c>
      <c r="I43">
        <v>50</v>
      </c>
      <c r="K43" s="3">
        <v>9</v>
      </c>
      <c r="L43" s="2"/>
      <c r="O43" s="7" t="s">
        <v>26</v>
      </c>
      <c r="R43" s="8" t="s">
        <v>22</v>
      </c>
      <c r="S43" s="8" t="s">
        <v>23</v>
      </c>
      <c r="T43" s="8" t="s">
        <v>24</v>
      </c>
      <c r="U43" s="8" t="s">
        <v>25</v>
      </c>
      <c r="V43" s="8"/>
      <c r="W43" s="8"/>
      <c r="X43" s="5" t="s">
        <v>9</v>
      </c>
    </row>
    <row r="44" spans="1:24" x14ac:dyDescent="0.25">
      <c r="A44" s="2">
        <v>43</v>
      </c>
      <c r="B44" s="2">
        <v>238</v>
      </c>
      <c r="C44" s="2" t="str">
        <f t="array" ref="C44">IF(LEFT(G44,1)="M",COUNT(IF(LEFT($G$2:$G44,1)="M",1,"")),"")</f>
        <v/>
      </c>
      <c r="D44" s="2">
        <f t="array" ref="D44">IF(LEFT(G44,1)="L",COUNT(IF(LEFT($G$2:$G44,1)="L",1,"")),"")</f>
        <v>3</v>
      </c>
      <c r="E44" t="str">
        <f t="shared" ref="E44" si="174">IFERROR(VLOOKUP(B44,Entry,2,FALSE),"")</f>
        <v>Lizzie</v>
      </c>
      <c r="F44" t="str">
        <f t="shared" ref="F44" si="175">IFERROR(VLOOKUP(B44,Entry,3,FALSE),"")</f>
        <v>Nairn</v>
      </c>
      <c r="G44" t="str">
        <f t="shared" ref="G44" si="176">IFERROR(VLOOKUP(B44,Entry,4,FALSE),"")</f>
        <v>L35</v>
      </c>
      <c r="H44" t="str">
        <f t="shared" ref="H44" si="177">IFERROR(VLOOKUP(B44,Entry,5,FALSE),"")</f>
        <v>Selby Striders</v>
      </c>
      <c r="I44">
        <v>50</v>
      </c>
      <c r="K44" s="3">
        <v>18</v>
      </c>
      <c r="L44" s="2"/>
      <c r="O44" s="2">
        <f t="shared" ref="O44:O53" si="178">_xlfn.RANK.EQ(X44,$X$44:$X$53,1)</f>
        <v>1</v>
      </c>
      <c r="P44" s="6" t="s">
        <v>12</v>
      </c>
      <c r="R44" s="2">
        <f>VLOOKUP($P44,'[1]Bishop Wilton'!$P$19:$X$29,9,FALSE)</f>
        <v>20</v>
      </c>
      <c r="S44" s="2">
        <f>VLOOKUP($P44,[1]Welton!$P$18:$X$28,9,FALSE)</f>
        <v>17</v>
      </c>
      <c r="T44" s="2">
        <f>VLOOKUP($P44,[1]Wetwang!$P$18:$X$28,9,FALSE)</f>
        <v>19</v>
      </c>
      <c r="U44" s="2">
        <f>VLOOKUP($P44,[1]Sledmere!$P$18:$X$28,9,FALSE)</f>
        <v>25</v>
      </c>
      <c r="V44" s="2"/>
      <c r="W44" s="2"/>
      <c r="X44" s="2">
        <f t="shared" ref="X44:X53" si="179">SUM(R44:W44)</f>
        <v>81</v>
      </c>
    </row>
    <row r="45" spans="1:24" x14ac:dyDescent="0.25">
      <c r="A45" s="2">
        <v>44</v>
      </c>
      <c r="B45" s="2">
        <v>811</v>
      </c>
      <c r="C45" s="2">
        <f t="array" ref="C45">IF(LEFT(G45,1)="M",COUNT(IF(LEFT($G$2:$G45,1)="M",1,"")),"")</f>
        <v>41</v>
      </c>
      <c r="D45" s="2" t="str">
        <f t="array" ref="D45">IF(LEFT(G45,1)="L",COUNT(IF(LEFT($G$2:$G45,1)="L",1,"")),"")</f>
        <v/>
      </c>
      <c r="E45" t="str">
        <f t="shared" ref="E45" si="180">IFERROR(VLOOKUP(B45,Entry,2,FALSE),"")</f>
        <v>Simon</v>
      </c>
      <c r="F45" t="str">
        <f t="shared" ref="F45" si="181">IFERROR(VLOOKUP(B45,Entry,3,FALSE),"")</f>
        <v>Burnley</v>
      </c>
      <c r="G45" t="str">
        <f t="shared" ref="G45" si="182">IFERROR(VLOOKUP(B45,Entry,4,FALSE),"")</f>
        <v>M50</v>
      </c>
      <c r="H45" t="str">
        <f t="shared" ref="H45" si="183">IFERROR(VLOOKUP(B45,Entry,5,FALSE),"")</f>
        <v>Scarborough AC</v>
      </c>
      <c r="I45">
        <v>50</v>
      </c>
      <c r="K45" s="3">
        <v>31</v>
      </c>
      <c r="L45" s="2"/>
      <c r="O45" s="2">
        <f t="shared" si="178"/>
        <v>2</v>
      </c>
      <c r="P45" s="6" t="s">
        <v>10</v>
      </c>
      <c r="R45" s="2">
        <f>VLOOKUP($P45,'[1]Bishop Wilton'!$P$19:$X$29,9,FALSE)</f>
        <v>28</v>
      </c>
      <c r="S45" s="2">
        <f>VLOOKUP($P45,[1]Welton!$P$18:$X$28,9,FALSE)</f>
        <v>19</v>
      </c>
      <c r="T45" s="2">
        <f>VLOOKUP($P45,[1]Wetwang!$P$18:$X$28,9,FALSE)</f>
        <v>32</v>
      </c>
      <c r="U45" s="2">
        <f>VLOOKUP($P45,[1]Sledmere!$P$18:$X$28,9,FALSE)</f>
        <v>33</v>
      </c>
      <c r="V45" s="2"/>
      <c r="W45" s="2"/>
      <c r="X45" s="2">
        <f t="shared" si="179"/>
        <v>112</v>
      </c>
    </row>
    <row r="46" spans="1:24" x14ac:dyDescent="0.25">
      <c r="A46" s="2">
        <v>45</v>
      </c>
      <c r="B46" s="2">
        <v>130</v>
      </c>
      <c r="C46" s="2">
        <f t="array" ref="C46">IF(LEFT(G46,1)="M",COUNT(IF(LEFT($G$2:$G46,1)="M",1,"")),"")</f>
        <v>42</v>
      </c>
      <c r="D46" s="2" t="str">
        <f t="array" ref="D46">IF(LEFT(G46,1)="L",COUNT(IF(LEFT($G$2:$G46,1)="L",1,"")),"")</f>
        <v/>
      </c>
      <c r="E46" t="str">
        <f t="shared" ref="E46" si="184">IFERROR(VLOOKUP(B46,Entry,2,FALSE),"")</f>
        <v>Jonny</v>
      </c>
      <c r="F46" t="str">
        <f t="shared" ref="F46" si="185">IFERROR(VLOOKUP(B46,Entry,3,FALSE),"")</f>
        <v>McFaul</v>
      </c>
      <c r="G46" t="str">
        <f t="shared" ref="G46" si="186">IFERROR(VLOOKUP(B46,Entry,4,FALSE),"")</f>
        <v>M</v>
      </c>
      <c r="H46" t="str">
        <f t="shared" ref="H46" si="187">IFERROR(VLOOKUP(B46,Entry,5,FALSE),"")</f>
        <v>Goole Viking Striders</v>
      </c>
      <c r="I46">
        <v>50</v>
      </c>
      <c r="K46" s="3">
        <v>36</v>
      </c>
      <c r="L46" s="2"/>
      <c r="O46" s="2">
        <f t="shared" si="178"/>
        <v>3</v>
      </c>
      <c r="P46" s="6" t="s">
        <v>11</v>
      </c>
      <c r="R46" s="2">
        <f>VLOOKUP($P46,'[1]Bishop Wilton'!$P$19:$X$29,9,FALSE)</f>
        <v>40</v>
      </c>
      <c r="S46" s="2">
        <f>VLOOKUP($P46,[1]Welton!$P$18:$X$28,9,FALSE)</f>
        <v>32</v>
      </c>
      <c r="T46" s="2">
        <f>VLOOKUP($P46,[1]Wetwang!$P$18:$X$28,9,FALSE)</f>
        <v>43</v>
      </c>
      <c r="U46" s="2">
        <f>VLOOKUP($P46,[1]Sledmere!$P$18:$X$28,9,FALSE)</f>
        <v>29</v>
      </c>
      <c r="V46" s="2"/>
      <c r="W46" s="2"/>
      <c r="X46" s="2">
        <f t="shared" si="179"/>
        <v>144</v>
      </c>
    </row>
    <row r="47" spans="1:24" x14ac:dyDescent="0.25">
      <c r="A47" s="2">
        <v>46</v>
      </c>
      <c r="B47" s="2">
        <v>253</v>
      </c>
      <c r="C47" s="2">
        <f t="array" ref="C47">IF(LEFT(G47,1)="M",COUNT(IF(LEFT($G$2:$G47,1)="M",1,"")),"")</f>
        <v>43</v>
      </c>
      <c r="D47" s="2" t="str">
        <f t="array" ref="D47">IF(LEFT(G47,1)="L",COUNT(IF(LEFT($G$2:$G47,1)="L",1,"")),"")</f>
        <v/>
      </c>
      <c r="E47" t="str">
        <f t="shared" ref="E47" si="188">IFERROR(VLOOKUP(B47,Entry,2,FALSE),"")</f>
        <v>Marek</v>
      </c>
      <c r="F47" t="str">
        <f t="shared" ref="F47" si="189">IFERROR(VLOOKUP(B47,Entry,3,FALSE),"")</f>
        <v>Kosnik</v>
      </c>
      <c r="G47" t="str">
        <f t="shared" ref="G47" si="190">IFERROR(VLOOKUP(B47,Entry,4,FALSE),"")</f>
        <v>M45</v>
      </c>
      <c r="H47" t="str">
        <f t="shared" ref="H47" si="191">IFERROR(VLOOKUP(B47,Entry,5,FALSE),"")</f>
        <v>Selby Striders</v>
      </c>
      <c r="I47">
        <v>50</v>
      </c>
      <c r="K47" s="3">
        <v>40</v>
      </c>
      <c r="L47" s="2"/>
      <c r="O47" s="2">
        <f t="shared" si="178"/>
        <v>4</v>
      </c>
      <c r="P47" s="6" t="s">
        <v>14</v>
      </c>
      <c r="R47" s="2">
        <f>VLOOKUP($P47,'[1]Bishop Wilton'!$P$19:$X$29,9,FALSE)</f>
        <v>30</v>
      </c>
      <c r="S47" s="2">
        <f>VLOOKUP($P47,[1]Welton!$P$18:$X$28,9,FALSE)</f>
        <v>54</v>
      </c>
      <c r="T47" s="2">
        <f>VLOOKUP($P47,[1]Wetwang!$P$18:$X$28,9,FALSE)</f>
        <v>35</v>
      </c>
      <c r="U47" s="2">
        <f>VLOOKUP($P47,[1]Sledmere!$P$18:$X$28,9,FALSE)</f>
        <v>27</v>
      </c>
      <c r="V47" s="2"/>
      <c r="W47" s="2"/>
      <c r="X47" s="2">
        <f t="shared" si="179"/>
        <v>146</v>
      </c>
    </row>
    <row r="48" spans="1:24" x14ac:dyDescent="0.25">
      <c r="A48" s="2">
        <v>47</v>
      </c>
      <c r="B48" s="2">
        <v>647</v>
      </c>
      <c r="C48" s="2">
        <f t="array" ref="C48">IF(LEFT(G48,1)="M",COUNT(IF(LEFT($G$2:$G48,1)="M",1,"")),"")</f>
        <v>44</v>
      </c>
      <c r="D48" s="2" t="str">
        <f t="array" ref="D48">IF(LEFT(G48,1)="L",COUNT(IF(LEFT($G$2:$G48,1)="L",1,"")),"")</f>
        <v/>
      </c>
      <c r="E48" t="str">
        <f t="shared" ref="E48" si="192">IFERROR(VLOOKUP(B48,Entry,2,FALSE),"")</f>
        <v>Martin</v>
      </c>
      <c r="F48" t="str">
        <f t="shared" ref="F48" si="193">IFERROR(VLOOKUP(B48,Entry,3,FALSE),"")</f>
        <v>Hardy</v>
      </c>
      <c r="G48" t="str">
        <f t="shared" ref="G48" si="194">IFERROR(VLOOKUP(B48,Entry,4,FALSE),"")</f>
        <v>M45</v>
      </c>
      <c r="H48" t="str">
        <f t="shared" ref="H48" si="195">IFERROR(VLOOKUP(B48,Entry,5,FALSE),"")</f>
        <v>East Hull Harriers</v>
      </c>
      <c r="I48">
        <v>51</v>
      </c>
      <c r="K48" s="3">
        <v>0</v>
      </c>
      <c r="L48" s="2"/>
      <c r="O48" s="2">
        <f t="shared" si="178"/>
        <v>5</v>
      </c>
      <c r="P48" s="6" t="s">
        <v>19</v>
      </c>
      <c r="R48" s="2">
        <f>VLOOKUP($P48,'[1]Bishop Wilton'!$P$19:$X$29,9,FALSE)</f>
        <v>89</v>
      </c>
      <c r="S48" s="2">
        <f>VLOOKUP($P48,[1]Welton!$P$18:$X$28,9,FALSE)</f>
        <v>33</v>
      </c>
      <c r="T48" s="2">
        <f>VLOOKUP($P48,[1]Wetwang!$P$18:$X$28,9,FALSE)</f>
        <v>53</v>
      </c>
      <c r="U48" s="2">
        <f>VLOOKUP($P48,[1]Sledmere!$P$18:$X$28,9,FALSE)</f>
        <v>50</v>
      </c>
      <c r="V48" s="2"/>
      <c r="W48" s="2"/>
      <c r="X48" s="2">
        <f t="shared" si="179"/>
        <v>225</v>
      </c>
    </row>
    <row r="49" spans="1:24" x14ac:dyDescent="0.25">
      <c r="A49" s="2">
        <v>48</v>
      </c>
      <c r="B49" s="2">
        <v>739</v>
      </c>
      <c r="C49" s="2">
        <f t="array" ref="C49">IF(LEFT(G49,1)="M",COUNT(IF(LEFT($G$2:$G49,1)="M",1,"")),"")</f>
        <v>45</v>
      </c>
      <c r="D49" s="2" t="str">
        <f t="array" ref="D49">IF(LEFT(G49,1)="L",COUNT(IF(LEFT($G$2:$G49,1)="L",1,"")),"")</f>
        <v/>
      </c>
      <c r="E49" t="str">
        <f t="shared" ref="E49" si="196">IFERROR(VLOOKUP(B49,Entry,2,FALSE),"")</f>
        <v>Alan</v>
      </c>
      <c r="F49" t="str">
        <f t="shared" ref="F49" si="197">IFERROR(VLOOKUP(B49,Entry,3,FALSE),"")</f>
        <v>Feldberg</v>
      </c>
      <c r="G49" t="str">
        <f t="shared" ref="G49" si="198">IFERROR(VLOOKUP(B49,Entry,4,FALSE),"")</f>
        <v>M45</v>
      </c>
      <c r="H49" t="str">
        <f t="shared" ref="H49" si="199">IFERROR(VLOOKUP(B49,Entry,5,FALSE),"")</f>
        <v>Bridlington Road Runners</v>
      </c>
      <c r="I49">
        <v>51</v>
      </c>
      <c r="K49" s="3">
        <v>10</v>
      </c>
      <c r="L49" s="2"/>
      <c r="O49" s="2">
        <f t="shared" si="178"/>
        <v>6</v>
      </c>
      <c r="P49" s="6" t="s">
        <v>17</v>
      </c>
      <c r="R49" s="2">
        <f>VLOOKUP($P49,'[1]Bishop Wilton'!$P$19:$X$29,9,FALSE)</f>
        <v>27</v>
      </c>
      <c r="S49" s="2">
        <f>VLOOKUP($P49,[1]Welton!$P$18:$X$28,9,FALSE)</f>
        <v>136</v>
      </c>
      <c r="T49" s="2">
        <f>VLOOKUP($P49,[1]Wetwang!$P$18:$X$28,9,FALSE)</f>
        <v>38</v>
      </c>
      <c r="U49" s="2">
        <f>VLOOKUP($P49,[1]Sledmere!$P$18:$X$28,9,FALSE)</f>
        <v>98</v>
      </c>
      <c r="V49" s="2"/>
      <c r="W49" s="2"/>
      <c r="X49" s="2">
        <f t="shared" si="179"/>
        <v>299</v>
      </c>
    </row>
    <row r="50" spans="1:24" x14ac:dyDescent="0.25">
      <c r="A50" s="2">
        <v>49</v>
      </c>
      <c r="B50" s="2">
        <v>100</v>
      </c>
      <c r="C50" s="2">
        <f t="array" ref="C50">IF(LEFT(G50,1)="M",COUNT(IF(LEFT($G$2:$G50,1)="M",1,"")),"")</f>
        <v>46</v>
      </c>
      <c r="D50" s="2" t="str">
        <f t="array" ref="D50">IF(LEFT(G50,1)="L",COUNT(IF(LEFT($G$2:$G50,1)="L",1,"")),"")</f>
        <v/>
      </c>
      <c r="E50" t="str">
        <f t="shared" ref="E50" si="200">IFERROR(VLOOKUP(B50,Entry,2,FALSE),"")</f>
        <v>William</v>
      </c>
      <c r="F50" t="str">
        <f t="shared" ref="F50" si="201">IFERROR(VLOOKUP(B50,Entry,3,FALSE),"")</f>
        <v>Pike</v>
      </c>
      <c r="G50" t="str">
        <f t="shared" ref="G50" si="202">IFERROR(VLOOKUP(B50,Entry,4,FALSE),"")</f>
        <v>M55</v>
      </c>
      <c r="H50" t="str">
        <f t="shared" ref="H50" si="203">IFERROR(VLOOKUP(B50,Entry,5,FALSE),"")</f>
        <v>Beverley AC</v>
      </c>
      <c r="I50">
        <v>51</v>
      </c>
      <c r="K50" s="3">
        <v>25</v>
      </c>
      <c r="L50" s="2"/>
      <c r="O50" s="2">
        <f t="shared" si="178"/>
        <v>7</v>
      </c>
      <c r="P50" s="6" t="s">
        <v>16</v>
      </c>
      <c r="R50" s="2">
        <f>VLOOKUP($P50,'[1]Bishop Wilton'!$P$19:$X$29,9,FALSE)</f>
        <v>79</v>
      </c>
      <c r="S50" s="2">
        <f>VLOOKUP($P50,[1]Welton!$P$18:$X$28,9,FALSE)</f>
        <v>80</v>
      </c>
      <c r="T50" s="2">
        <f>VLOOKUP($P50,[1]Wetwang!$P$18:$X$28,9,FALSE)</f>
        <v>96</v>
      </c>
      <c r="U50" s="2">
        <f>VLOOKUP($P50,[1]Sledmere!$P$18:$X$28,9,FALSE)</f>
        <v>54</v>
      </c>
      <c r="V50" s="2"/>
      <c r="W50" s="2"/>
      <c r="X50" s="2">
        <f t="shared" si="179"/>
        <v>309</v>
      </c>
    </row>
    <row r="51" spans="1:24" x14ac:dyDescent="0.25">
      <c r="A51" s="2">
        <v>50</v>
      </c>
      <c r="B51" s="2">
        <v>315</v>
      </c>
      <c r="C51" s="2">
        <f t="array" ref="C51">IF(LEFT(G51,1)="M",COUNT(IF(LEFT($G$2:$G51,1)="M",1,"")),"")</f>
        <v>47</v>
      </c>
      <c r="D51" s="2" t="str">
        <f t="array" ref="D51">IF(LEFT(G51,1)="L",COUNT(IF(LEFT($G$2:$G51,1)="L",1,"")),"")</f>
        <v/>
      </c>
      <c r="E51" t="str">
        <f t="shared" ref="E51" si="204">IFERROR(VLOOKUP(B51,Entry,2,FALSE),"")</f>
        <v>Simon</v>
      </c>
      <c r="F51" t="str">
        <f t="shared" ref="F51" si="205">IFERROR(VLOOKUP(B51,Entry,3,FALSE),"")</f>
        <v>Matson</v>
      </c>
      <c r="G51" t="str">
        <f t="shared" ref="G51" si="206">IFERROR(VLOOKUP(B51,Entry,4,FALSE),"")</f>
        <v>M45</v>
      </c>
      <c r="H51" t="str">
        <f t="shared" ref="H51" si="207">IFERROR(VLOOKUP(B51,Entry,5,FALSE),"")</f>
        <v>Yorkshire Wolds Runners</v>
      </c>
      <c r="I51">
        <v>51</v>
      </c>
      <c r="K51" s="3">
        <v>32</v>
      </c>
      <c r="L51" s="2"/>
      <c r="O51" s="2">
        <f t="shared" si="178"/>
        <v>8</v>
      </c>
      <c r="P51" s="6" t="s">
        <v>15</v>
      </c>
      <c r="R51" s="2">
        <f>VLOOKUP($P51,'[1]Bishop Wilton'!$P$19:$X$29,9,FALSE)</f>
        <v>67</v>
      </c>
      <c r="S51" s="2">
        <f>VLOOKUP($P51,[1]Welton!$P$18:$X$28,9,FALSE)</f>
        <v>61</v>
      </c>
      <c r="T51" s="2">
        <f>VLOOKUP($P51,[1]Wetwang!$P$18:$X$28,9,FALSE)</f>
        <v>85</v>
      </c>
      <c r="U51" s="2">
        <f>VLOOKUP($P51,[1]Sledmere!$P$18:$X$28,9,FALSE)</f>
        <v>104</v>
      </c>
      <c r="V51" s="2"/>
      <c r="W51" s="2"/>
      <c r="X51" s="2">
        <f t="shared" si="179"/>
        <v>317</v>
      </c>
    </row>
    <row r="52" spans="1:24" x14ac:dyDescent="0.25">
      <c r="A52" s="2">
        <v>51</v>
      </c>
      <c r="B52" s="2">
        <v>761</v>
      </c>
      <c r="C52" s="2" t="str">
        <f t="array" ref="C52">IF(LEFT(G52,1)="M",COUNT(IF(LEFT($G$2:$G52,1)="M",1,"")),"")</f>
        <v/>
      </c>
      <c r="D52" s="2">
        <f t="array" ref="D52">IF(LEFT(G52,1)="L",COUNT(IF(LEFT($G$2:$G52,1)="L",1,"")),"")</f>
        <v>4</v>
      </c>
      <c r="E52" t="str">
        <f t="shared" ref="E52" si="208">IFERROR(VLOOKUP(B52,Entry,2,FALSE),"")</f>
        <v>Jo</v>
      </c>
      <c r="F52" t="str">
        <f t="shared" ref="F52" si="209">IFERROR(VLOOKUP(B52,Entry,3,FALSE),"")</f>
        <v>Dagnan</v>
      </c>
      <c r="G52" t="str">
        <f t="shared" ref="G52" si="210">IFERROR(VLOOKUP(B52,Entry,4,FALSE),"")</f>
        <v>L35</v>
      </c>
      <c r="H52" t="str">
        <f t="shared" ref="H52" si="211">IFERROR(VLOOKUP(B52,Entry,5,FALSE),"")</f>
        <v>Bridlington Road Runners</v>
      </c>
      <c r="I52">
        <v>51</v>
      </c>
      <c r="K52" s="3">
        <v>36</v>
      </c>
      <c r="L52" s="2"/>
      <c r="O52" s="2">
        <f t="shared" si="178"/>
        <v>9</v>
      </c>
      <c r="P52" s="6" t="s">
        <v>18</v>
      </c>
      <c r="R52" s="2">
        <f>VLOOKUP($P52,'[1]Bishop Wilton'!$P$19:$X$29,9,FALSE)</f>
        <v>81</v>
      </c>
      <c r="S52" s="2">
        <f>VLOOKUP($P52,[1]Welton!$P$18:$X$28,9,FALSE)</f>
        <v>96</v>
      </c>
      <c r="T52" s="2">
        <f>VLOOKUP($P52,[1]Wetwang!$P$18:$X$28,9,FALSE)</f>
        <v>97</v>
      </c>
      <c r="U52" s="2">
        <f>VLOOKUP($P52,[1]Sledmere!$P$18:$X$28,9,FALSE)</f>
        <v>74</v>
      </c>
      <c r="V52" s="2"/>
      <c r="W52" s="2"/>
      <c r="X52" s="2">
        <f t="shared" si="179"/>
        <v>348</v>
      </c>
    </row>
    <row r="53" spans="1:24" x14ac:dyDescent="0.25">
      <c r="A53" s="2">
        <v>52</v>
      </c>
      <c r="B53" s="2">
        <v>405</v>
      </c>
      <c r="C53" s="2">
        <f t="array" ref="C53">IF(LEFT(G53,1)="M",COUNT(IF(LEFT($G$2:$G53,1)="M",1,"")),"")</f>
        <v>48</v>
      </c>
      <c r="D53" s="2" t="str">
        <f t="array" ref="D53">IF(LEFT(G53,1)="L",COUNT(IF(LEFT($G$2:$G53,1)="L",1,"")),"")</f>
        <v/>
      </c>
      <c r="E53" t="str">
        <f t="shared" ref="E53" si="212">IFERROR(VLOOKUP(B53,Entry,2,FALSE),"")</f>
        <v xml:space="preserve">Paul </v>
      </c>
      <c r="F53" t="str">
        <f t="shared" ref="F53" si="213">IFERROR(VLOOKUP(B53,Entry,3,FALSE),"")</f>
        <v>Eastwood</v>
      </c>
      <c r="G53" t="str">
        <f t="shared" ref="G53" si="214">IFERROR(VLOOKUP(B53,Entry,4,FALSE),"")</f>
        <v>M45</v>
      </c>
      <c r="H53" t="str">
        <f t="shared" ref="H53" si="215">IFERROR(VLOOKUP(B53,Entry,5,FALSE),"")</f>
        <v>Pocklington Road Runners</v>
      </c>
      <c r="I53">
        <v>51</v>
      </c>
      <c r="K53" s="3">
        <v>48</v>
      </c>
      <c r="L53" s="2"/>
      <c r="O53" s="2">
        <f t="shared" si="178"/>
        <v>10</v>
      </c>
      <c r="P53" s="6" t="s">
        <v>13</v>
      </c>
      <c r="R53" s="2">
        <f>VLOOKUP($P53,'[1]Bishop Wilton'!$P$19:$X$29,9,FALSE)</f>
        <v>170</v>
      </c>
      <c r="S53" s="2">
        <f>VLOOKUP($P53,[1]Welton!$P$18:$X$28,9,FALSE)</f>
        <v>147</v>
      </c>
      <c r="T53" s="2">
        <f>VLOOKUP($P53,[1]Wetwang!$P$18:$X$28,9,FALSE)</f>
        <v>140</v>
      </c>
      <c r="U53" s="2">
        <f>VLOOKUP($P53,[1]Sledmere!$P$18:$X$28,9,FALSE)</f>
        <v>134</v>
      </c>
      <c r="V53" s="2"/>
      <c r="W53" s="2"/>
      <c r="X53" s="2">
        <f t="shared" si="179"/>
        <v>591</v>
      </c>
    </row>
    <row r="54" spans="1:24" x14ac:dyDescent="0.25">
      <c r="A54" s="2">
        <v>53</v>
      </c>
      <c r="B54" s="2">
        <v>553</v>
      </c>
      <c r="C54" s="2">
        <f t="array" ref="C54">IF(LEFT(G54,1)="M",COUNT(IF(LEFT($G$2:$G54,1)="M",1,"")),"")</f>
        <v>49</v>
      </c>
      <c r="D54" s="2" t="str">
        <f t="array" ref="D54">IF(LEFT(G54,1)="L",COUNT(IF(LEFT($G$2:$G54,1)="L",1,"")),"")</f>
        <v/>
      </c>
      <c r="E54" t="str">
        <f t="shared" ref="E54" si="216">IFERROR(VLOOKUP(B54,Entry,2,FALSE),"")</f>
        <v xml:space="preserve">Pete </v>
      </c>
      <c r="F54" t="str">
        <f t="shared" ref="F54" si="217">IFERROR(VLOOKUP(B54,Entry,3,FALSE),"")</f>
        <v>Baker</v>
      </c>
      <c r="G54" t="str">
        <f t="shared" ref="G54" si="218">IFERROR(VLOOKUP(B54,Entry,4,FALSE),"")</f>
        <v>M40</v>
      </c>
      <c r="H54" t="str">
        <f t="shared" ref="H54" si="219">IFERROR(VLOOKUP(B54,Entry,5,FALSE),"")</f>
        <v>City of Hull AC</v>
      </c>
      <c r="I54">
        <v>52</v>
      </c>
      <c r="K54" s="3">
        <v>1</v>
      </c>
      <c r="L54" s="2"/>
      <c r="S54" s="2"/>
    </row>
    <row r="55" spans="1:24" x14ac:dyDescent="0.25">
      <c r="A55" s="2">
        <v>54</v>
      </c>
      <c r="B55" s="2">
        <v>104</v>
      </c>
      <c r="C55" s="2">
        <f t="array" ref="C55">IF(LEFT(G55,1)="M",COUNT(IF(LEFT($G$2:$G55,1)="M",1,"")),"")</f>
        <v>50</v>
      </c>
      <c r="D55" s="2" t="str">
        <f t="array" ref="D55">IF(LEFT(G55,1)="L",COUNT(IF(LEFT($G$2:$G55,1)="L",1,"")),"")</f>
        <v/>
      </c>
      <c r="E55" t="str">
        <f t="shared" ref="E55" si="220">IFERROR(VLOOKUP(B55,Entry,2,FALSE),"")</f>
        <v>Daniel</v>
      </c>
      <c r="F55" t="str">
        <f t="shared" ref="F55" si="221">IFERROR(VLOOKUP(B55,Entry,3,FALSE),"")</f>
        <v>Waslin</v>
      </c>
      <c r="G55" t="str">
        <f t="shared" ref="G55" si="222">IFERROR(VLOOKUP(B55,Entry,4,FALSE),"")</f>
        <v>M</v>
      </c>
      <c r="H55" t="str">
        <f t="shared" ref="H55" si="223">IFERROR(VLOOKUP(B55,Entry,5,FALSE),"")</f>
        <v>Beverley AC</v>
      </c>
      <c r="I55">
        <v>52</v>
      </c>
      <c r="K55" s="3">
        <v>6</v>
      </c>
      <c r="L55" s="2"/>
      <c r="S55" s="2"/>
    </row>
    <row r="56" spans="1:24" x14ac:dyDescent="0.25">
      <c r="A56" s="2">
        <v>55</v>
      </c>
      <c r="B56" s="2">
        <v>146</v>
      </c>
      <c r="C56" s="2">
        <f t="array" ref="C56">IF(LEFT(G56,1)="M",COUNT(IF(LEFT($G$2:$G56,1)="M",1,"")),"")</f>
        <v>51</v>
      </c>
      <c r="D56" s="2" t="str">
        <f t="array" ref="D56">IF(LEFT(G56,1)="L",COUNT(IF(LEFT($G$2:$G56,1)="L",1,"")),"")</f>
        <v/>
      </c>
      <c r="E56" t="str">
        <f t="shared" ref="E56" si="224">IFERROR(VLOOKUP(B56,Entry,2,FALSE),"")</f>
        <v>Liam</v>
      </c>
      <c r="F56" t="str">
        <f t="shared" ref="F56" si="225">IFERROR(VLOOKUP(B56,Entry,3,FALSE),"")</f>
        <v>Tupling</v>
      </c>
      <c r="G56" t="str">
        <f t="shared" ref="G56" si="226">IFERROR(VLOOKUP(B56,Entry,4,FALSE),"")</f>
        <v>M</v>
      </c>
      <c r="H56" t="str">
        <f t="shared" ref="H56" si="227">IFERROR(VLOOKUP(B56,Entry,5,FALSE),"")</f>
        <v>Goole Viking Striders</v>
      </c>
      <c r="I56">
        <v>52</v>
      </c>
      <c r="K56" s="3">
        <v>10</v>
      </c>
      <c r="L56" s="2"/>
      <c r="S56" s="2"/>
    </row>
    <row r="57" spans="1:24" x14ac:dyDescent="0.25">
      <c r="A57" s="2">
        <v>56</v>
      </c>
      <c r="B57" s="2">
        <v>758</v>
      </c>
      <c r="C57" s="2">
        <f t="array" ref="C57">IF(LEFT(G57,1)="M",COUNT(IF(LEFT($G$2:$G57,1)="M",1,"")),"")</f>
        <v>52</v>
      </c>
      <c r="D57" s="2" t="str">
        <f t="array" ref="D57">IF(LEFT(G57,1)="L",COUNT(IF(LEFT($G$2:$G57,1)="L",1,"")),"")</f>
        <v/>
      </c>
      <c r="E57" t="str">
        <f t="shared" ref="E57" si="228">IFERROR(VLOOKUP(B57,Entry,2,FALSE),"")</f>
        <v>Adam</v>
      </c>
      <c r="F57" t="str">
        <f t="shared" ref="F57" si="229">IFERROR(VLOOKUP(B57,Entry,3,FALSE),"")</f>
        <v xml:space="preserve">Thomas </v>
      </c>
      <c r="G57" t="str">
        <f t="shared" ref="G57" si="230">IFERROR(VLOOKUP(B57,Entry,4,FALSE),"")</f>
        <v>M</v>
      </c>
      <c r="H57" t="str">
        <f t="shared" ref="H57" si="231">IFERROR(VLOOKUP(B57,Entry,5,FALSE),"")</f>
        <v>Bridlington Road Runners</v>
      </c>
      <c r="I57">
        <v>52</v>
      </c>
      <c r="K57" s="3">
        <v>22</v>
      </c>
      <c r="L57" s="2"/>
      <c r="S57" s="2"/>
    </row>
    <row r="58" spans="1:24" x14ac:dyDescent="0.25">
      <c r="A58" s="2">
        <v>57</v>
      </c>
      <c r="B58" s="2">
        <v>529</v>
      </c>
      <c r="C58" s="2">
        <f t="array" ref="C58">IF(LEFT(G58,1)="M",COUNT(IF(LEFT($G$2:$G58,1)="M",1,"")),"")</f>
        <v>53</v>
      </c>
      <c r="D58" s="2" t="str">
        <f t="array" ref="D58">IF(LEFT(G58,1)="L",COUNT(IF(LEFT($G$2:$G58,1)="L",1,"")),"")</f>
        <v/>
      </c>
      <c r="E58" t="str">
        <f t="shared" ref="E58" si="232">IFERROR(VLOOKUP(B58,Entry,2,FALSE),"")</f>
        <v>Austin</v>
      </c>
      <c r="F58" t="str">
        <f t="shared" ref="F58" si="233">IFERROR(VLOOKUP(B58,Entry,3,FALSE),"")</f>
        <v>Smithies</v>
      </c>
      <c r="G58" t="str">
        <f t="shared" ref="G58" si="234">IFERROR(VLOOKUP(B58,Entry,4,FALSE),"")</f>
        <v>M</v>
      </c>
      <c r="H58" t="str">
        <f t="shared" ref="H58" si="235">IFERROR(VLOOKUP(B58,Entry,5,FALSE),"")</f>
        <v>City of Hull AC</v>
      </c>
      <c r="I58">
        <v>52</v>
      </c>
      <c r="K58" s="3">
        <v>31</v>
      </c>
      <c r="L58" s="2"/>
      <c r="S58" s="2"/>
    </row>
    <row r="59" spans="1:24" x14ac:dyDescent="0.25">
      <c r="A59" s="2">
        <v>58</v>
      </c>
      <c r="B59" s="2">
        <v>543</v>
      </c>
      <c r="C59" s="2">
        <f t="array" ref="C59">IF(LEFT(G59,1)="M",COUNT(IF(LEFT($G$2:$G59,1)="M",1,"")),"")</f>
        <v>54</v>
      </c>
      <c r="D59" s="2" t="str">
        <f t="array" ref="D59">IF(LEFT(G59,1)="L",COUNT(IF(LEFT($G$2:$G59,1)="L",1,"")),"")</f>
        <v/>
      </c>
      <c r="E59" t="str">
        <f t="shared" ref="E59" si="236">IFERROR(VLOOKUP(B59,Entry,2,FALSE),"")</f>
        <v>Rupert</v>
      </c>
      <c r="F59" t="str">
        <f t="shared" ref="F59" si="237">IFERROR(VLOOKUP(B59,Entry,3,FALSE),"")</f>
        <v>Wilkes</v>
      </c>
      <c r="G59" t="str">
        <f t="shared" ref="G59" si="238">IFERROR(VLOOKUP(B59,Entry,4,FALSE),"")</f>
        <v>M50</v>
      </c>
      <c r="H59" t="str">
        <f t="shared" ref="H59" si="239">IFERROR(VLOOKUP(B59,Entry,5,FALSE),"")</f>
        <v>City of Hull AC</v>
      </c>
      <c r="I59">
        <v>52</v>
      </c>
      <c r="K59" s="3">
        <v>34</v>
      </c>
      <c r="L59" s="2"/>
      <c r="S59" s="2"/>
    </row>
    <row r="60" spans="1:24" x14ac:dyDescent="0.25">
      <c r="A60" s="2">
        <v>59</v>
      </c>
      <c r="B60" s="2">
        <v>932</v>
      </c>
      <c r="C60" s="2">
        <f t="array" ref="C60">IF(LEFT(G60,1)="M",COUNT(IF(LEFT($G$2:$G60,1)="M",1,"")),"")</f>
        <v>55</v>
      </c>
      <c r="D60" s="2" t="str">
        <f t="array" ref="D60">IF(LEFT(G60,1)="L",COUNT(IF(LEFT($G$2:$G60,1)="L",1,"")),"")</f>
        <v/>
      </c>
      <c r="E60" t="str">
        <f t="shared" ref="E60" si="240">IFERROR(VLOOKUP(B60,Entry,2,FALSE),"")</f>
        <v>Jon</v>
      </c>
      <c r="F60" t="str">
        <f t="shared" ref="F60" si="241">IFERROR(VLOOKUP(B60,Entry,3,FALSE),"")</f>
        <v>Rodger</v>
      </c>
      <c r="G60" t="str">
        <f t="shared" ref="G60" si="242">IFERROR(VLOOKUP(B60,Entry,4,FALSE),"")</f>
        <v>M50</v>
      </c>
      <c r="H60" t="str">
        <f t="shared" ref="H60" si="243">IFERROR(VLOOKUP(B60,Entry,5,FALSE),"")</f>
        <v>Driffield Striders</v>
      </c>
      <c r="I60">
        <v>52</v>
      </c>
      <c r="K60" s="3">
        <v>36</v>
      </c>
      <c r="L60" s="2"/>
      <c r="S60" s="2"/>
    </row>
    <row r="61" spans="1:24" x14ac:dyDescent="0.25">
      <c r="A61" s="2">
        <v>60</v>
      </c>
      <c r="B61" s="2">
        <v>225</v>
      </c>
      <c r="C61" s="2">
        <f t="array" ref="C61">IF(LEFT(G61,1)="M",COUNT(IF(LEFT($G$2:$G61,1)="M",1,"")),"")</f>
        <v>56</v>
      </c>
      <c r="D61" s="2" t="str">
        <f t="array" ref="D61">IF(LEFT(G61,1)="L",COUNT(IF(LEFT($G$2:$G61,1)="L",1,"")),"")</f>
        <v/>
      </c>
      <c r="E61" t="str">
        <f t="shared" ref="E61" si="244">IFERROR(VLOOKUP(B61,Entry,2,FALSE),"")</f>
        <v>Matt</v>
      </c>
      <c r="F61" t="str">
        <f t="shared" ref="F61" si="245">IFERROR(VLOOKUP(B61,Entry,3,FALSE),"")</f>
        <v>Whattam</v>
      </c>
      <c r="G61" t="str">
        <f t="shared" ref="G61" si="246">IFERROR(VLOOKUP(B61,Entry,4,FALSE),"")</f>
        <v>M45</v>
      </c>
      <c r="H61" t="str">
        <f t="shared" ref="H61" si="247">IFERROR(VLOOKUP(B61,Entry,5,FALSE),"")</f>
        <v>Selby Striders</v>
      </c>
      <c r="I61">
        <v>52</v>
      </c>
      <c r="K61" s="3">
        <v>40</v>
      </c>
      <c r="L61" s="2"/>
      <c r="Q61" s="11"/>
      <c r="R61" s="11"/>
      <c r="S61" s="11"/>
      <c r="T61" s="11"/>
      <c r="U61" s="11"/>
      <c r="V61" s="11"/>
      <c r="W61" s="11"/>
    </row>
    <row r="62" spans="1:24" x14ac:dyDescent="0.25">
      <c r="A62" s="2">
        <v>61</v>
      </c>
      <c r="B62" s="2">
        <v>292</v>
      </c>
      <c r="C62" s="2">
        <f t="array" ref="C62">IF(LEFT(G62,1)="M",COUNT(IF(LEFT($G$2:$G62,1)="M",1,"")),"")</f>
        <v>57</v>
      </c>
      <c r="D62" s="2" t="str">
        <f t="array" ref="D62">IF(LEFT(G62,1)="L",COUNT(IF(LEFT($G$2:$G62,1)="L",1,"")),"")</f>
        <v/>
      </c>
      <c r="E62" t="str">
        <f t="shared" ref="E62" si="248">IFERROR(VLOOKUP(B62,Entry,2,FALSE),"")</f>
        <v>Shaun</v>
      </c>
      <c r="F62" t="str">
        <f t="shared" ref="F62" si="249">IFERROR(VLOOKUP(B62,Entry,3,FALSE),"")</f>
        <v xml:space="preserve">Davison </v>
      </c>
      <c r="G62" t="str">
        <f t="shared" ref="G62" si="250">IFERROR(VLOOKUP(B62,Entry,4,FALSE),"")</f>
        <v>M45</v>
      </c>
      <c r="H62" t="str">
        <f t="shared" ref="H62" si="251">IFERROR(VLOOKUP(B62,Entry,5,FALSE),"")</f>
        <v>Selby Striders</v>
      </c>
      <c r="I62">
        <v>52</v>
      </c>
      <c r="K62" s="3">
        <v>46</v>
      </c>
      <c r="L62" s="2"/>
      <c r="S62" s="2"/>
    </row>
    <row r="63" spans="1:24" x14ac:dyDescent="0.25">
      <c r="A63" s="2">
        <v>62</v>
      </c>
      <c r="B63" s="2">
        <v>134</v>
      </c>
      <c r="C63" s="2">
        <f t="array" ref="C63">IF(LEFT(G63,1)="M",COUNT(IF(LEFT($G$2:$G63,1)="M",1,"")),"")</f>
        <v>58</v>
      </c>
      <c r="D63" s="2" t="str">
        <f t="array" ref="D63">IF(LEFT(G63,1)="L",COUNT(IF(LEFT($G$2:$G63,1)="L",1,"")),"")</f>
        <v/>
      </c>
      <c r="E63" t="str">
        <f t="shared" ref="E63" si="252">IFERROR(VLOOKUP(B63,Entry,2,FALSE),"")</f>
        <v>Andy</v>
      </c>
      <c r="F63" t="str">
        <f t="shared" ref="F63" si="253">IFERROR(VLOOKUP(B63,Entry,3,FALSE),"")</f>
        <v>Masterman</v>
      </c>
      <c r="G63" t="str">
        <f t="shared" ref="G63" si="254">IFERROR(VLOOKUP(B63,Entry,4,FALSE),"")</f>
        <v>M50</v>
      </c>
      <c r="H63" t="str">
        <f t="shared" ref="H63" si="255">IFERROR(VLOOKUP(B63,Entry,5,FALSE),"")</f>
        <v>Goole Viking Striders</v>
      </c>
      <c r="I63">
        <v>52</v>
      </c>
      <c r="K63" s="3">
        <v>48</v>
      </c>
      <c r="L63" s="2"/>
      <c r="S63" s="2"/>
    </row>
    <row r="64" spans="1:24" x14ac:dyDescent="0.25">
      <c r="A64" s="2">
        <v>63</v>
      </c>
      <c r="B64" s="2">
        <v>581</v>
      </c>
      <c r="C64" s="2" t="str">
        <f t="array" ref="C64">IF(LEFT(G64,1)="M",COUNT(IF(LEFT($G$2:$G64,1)="M",1,"")),"")</f>
        <v/>
      </c>
      <c r="D64" s="2">
        <f t="array" ref="D64">IF(LEFT(G64,1)="L",COUNT(IF(LEFT($G$2:$G64,1)="L",1,"")),"")</f>
        <v>5</v>
      </c>
      <c r="E64" t="str">
        <f t="shared" ref="E64" si="256">IFERROR(VLOOKUP(B64,Entry,2,FALSE),"")</f>
        <v>Sarah</v>
      </c>
      <c r="F64" t="str">
        <f t="shared" ref="F64" si="257">IFERROR(VLOOKUP(B64,Entry,3,FALSE),"")</f>
        <v>Sellens</v>
      </c>
      <c r="G64" t="str">
        <f t="shared" ref="G64" si="258">IFERROR(VLOOKUP(B64,Entry,4,FALSE),"")</f>
        <v>L35</v>
      </c>
      <c r="H64" t="str">
        <f t="shared" ref="H64" si="259">IFERROR(VLOOKUP(B64,Entry,5,FALSE),"")</f>
        <v>City of Hull AC</v>
      </c>
      <c r="I64">
        <v>52</v>
      </c>
      <c r="K64" s="3">
        <v>57</v>
      </c>
      <c r="L64" s="2"/>
      <c r="S64" s="2"/>
    </row>
    <row r="65" spans="1:24" x14ac:dyDescent="0.25">
      <c r="A65" s="2">
        <v>64</v>
      </c>
      <c r="B65" s="2">
        <v>106</v>
      </c>
      <c r="C65" s="2">
        <f t="array" ref="C65">IF(LEFT(G65,1)="M",COUNT(IF(LEFT($G$2:$G65,1)="M",1,"")),"")</f>
        <v>59</v>
      </c>
      <c r="D65" s="2" t="str">
        <f t="array" ref="D65">IF(LEFT(G65,1)="L",COUNT(IF(LEFT($G$2:$G65,1)="L",1,"")),"")</f>
        <v/>
      </c>
      <c r="E65" t="str">
        <f t="shared" ref="E65" si="260">IFERROR(VLOOKUP(B65,Entry,2,FALSE),"")</f>
        <v>Doug</v>
      </c>
      <c r="F65" t="str">
        <f t="shared" ref="F65" si="261">IFERROR(VLOOKUP(B65,Entry,3,FALSE),"")</f>
        <v>Sharp</v>
      </c>
      <c r="G65" t="str">
        <f t="shared" ref="G65" si="262">IFERROR(VLOOKUP(B65,Entry,4,FALSE),"")</f>
        <v>M45</v>
      </c>
      <c r="H65" t="str">
        <f t="shared" ref="H65" si="263">IFERROR(VLOOKUP(B65,Entry,5,FALSE),"")</f>
        <v>Beverley AC</v>
      </c>
      <c r="I65">
        <v>53</v>
      </c>
      <c r="K65" s="3">
        <v>0</v>
      </c>
      <c r="L65" s="2"/>
      <c r="O65" s="7"/>
      <c r="Q65" s="8"/>
      <c r="R65" s="8"/>
      <c r="S65" s="8"/>
      <c r="T65" s="8"/>
      <c r="W65" s="5"/>
      <c r="X65" s="5"/>
    </row>
    <row r="66" spans="1:24" x14ac:dyDescent="0.25">
      <c r="A66" s="2">
        <v>65</v>
      </c>
      <c r="B66" s="2">
        <v>433</v>
      </c>
      <c r="C66" s="2">
        <f t="array" ref="C66">IF(LEFT(G66,1)="M",COUNT(IF(LEFT($G$2:$G66,1)="M",1,"")),"")</f>
        <v>60</v>
      </c>
      <c r="D66" s="2" t="str">
        <f t="array" ref="D66">IF(LEFT(G66,1)="L",COUNT(IF(LEFT($G$2:$G66,1)="L",1,"")),"")</f>
        <v/>
      </c>
      <c r="E66" t="str">
        <f t="shared" ref="E66" si="264">IFERROR(VLOOKUP(B66,Entry,2,FALSE),"")</f>
        <v>Warwick</v>
      </c>
      <c r="F66" t="str">
        <f t="shared" ref="F66" si="265">IFERROR(VLOOKUP(B66,Entry,3,FALSE),"")</f>
        <v>Anderson</v>
      </c>
      <c r="G66" t="str">
        <f t="shared" ref="G66" si="266">IFERROR(VLOOKUP(B66,Entry,4,FALSE),"")</f>
        <v>M50</v>
      </c>
      <c r="H66" t="str">
        <f t="shared" ref="H66" si="267">IFERROR(VLOOKUP(B66,Entry,5,FALSE),"")</f>
        <v>Pocklington Road Runners</v>
      </c>
      <c r="I66">
        <v>53</v>
      </c>
      <c r="K66" s="3">
        <v>21</v>
      </c>
      <c r="L66" s="2"/>
      <c r="O66" s="2"/>
      <c r="P66" s="6"/>
      <c r="Q66" s="2"/>
      <c r="R66" s="2"/>
      <c r="S66" s="2"/>
      <c r="T66" s="2"/>
      <c r="W66" s="2"/>
      <c r="X66" s="2"/>
    </row>
    <row r="67" spans="1:24" x14ac:dyDescent="0.25">
      <c r="A67" s="2">
        <v>66</v>
      </c>
      <c r="B67" s="2">
        <v>850</v>
      </c>
      <c r="C67" s="2" t="str">
        <f t="array" ref="C67">IF(LEFT(G67,1)="M",COUNT(IF(LEFT($G$2:$G67,1)="M",1,"")),"")</f>
        <v/>
      </c>
      <c r="D67" s="2">
        <f t="array" ref="D67">IF(LEFT(G67,1)="L",COUNT(IF(LEFT($G$2:$G67,1)="L",1,"")),"")</f>
        <v>6</v>
      </c>
      <c r="E67" t="str">
        <f t="shared" ref="E67" si="268">IFERROR(VLOOKUP(B67,Entry,2,FALSE),"")</f>
        <v>Katy</v>
      </c>
      <c r="F67" t="str">
        <f t="shared" ref="F67" si="269">IFERROR(VLOOKUP(B67,Entry,3,FALSE),"")</f>
        <v>Rawnsley</v>
      </c>
      <c r="G67" t="str">
        <f t="shared" ref="G67" si="270">IFERROR(VLOOKUP(B67,Entry,4,FALSE),"")</f>
        <v>L45</v>
      </c>
      <c r="H67" t="str">
        <f t="shared" ref="H67" si="271">IFERROR(VLOOKUP(B67,Entry,5,FALSE),"")</f>
        <v>Scarborough AC</v>
      </c>
      <c r="I67">
        <v>53</v>
      </c>
      <c r="K67" s="3">
        <v>39</v>
      </c>
      <c r="L67" s="2"/>
      <c r="O67" s="2"/>
      <c r="P67" s="6"/>
      <c r="Q67" s="2"/>
      <c r="R67" s="2"/>
      <c r="S67" s="2"/>
      <c r="T67" s="2"/>
      <c r="W67" s="2"/>
      <c r="X67" s="2"/>
    </row>
    <row r="68" spans="1:24" x14ac:dyDescent="0.25">
      <c r="A68" s="2">
        <v>67</v>
      </c>
      <c r="B68" s="2">
        <v>332</v>
      </c>
      <c r="C68" s="2" t="str">
        <f t="array" ref="C68">IF(LEFT(G68,1)="M",COUNT(IF(LEFT($G$2:$G68,1)="M",1,"")),"")</f>
        <v/>
      </c>
      <c r="D68" s="2">
        <f t="array" ref="D68">IF(LEFT(G68,1)="L",COUNT(IF(LEFT($G$2:$G68,1)="L",1,"")),"")</f>
        <v>7</v>
      </c>
      <c r="E68" t="str">
        <f t="shared" ref="E68" si="272">IFERROR(VLOOKUP(B68,Entry,2,FALSE),"")</f>
        <v>Katy</v>
      </c>
      <c r="F68" t="str">
        <f t="shared" ref="F68" si="273">IFERROR(VLOOKUP(B68,Entry,3,FALSE),"")</f>
        <v>Lakes</v>
      </c>
      <c r="G68" t="str">
        <f t="shared" ref="G68" si="274">IFERROR(VLOOKUP(B68,Entry,4,FALSE),"")</f>
        <v>L35</v>
      </c>
      <c r="H68" t="str">
        <f t="shared" ref="H68" si="275">IFERROR(VLOOKUP(B68,Entry,5,FALSE),"")</f>
        <v>Yorkshire Wolds Runners</v>
      </c>
      <c r="I68">
        <v>53</v>
      </c>
      <c r="K68" s="3">
        <v>44</v>
      </c>
      <c r="L68" s="2"/>
      <c r="O68" s="2"/>
      <c r="P68" s="6"/>
      <c r="Q68" s="2"/>
      <c r="R68" s="2"/>
      <c r="S68" s="2"/>
      <c r="T68" s="2"/>
      <c r="W68" s="2"/>
      <c r="X68" s="2"/>
    </row>
    <row r="69" spans="1:24" x14ac:dyDescent="0.25">
      <c r="A69" s="2">
        <v>68</v>
      </c>
      <c r="B69" s="2">
        <v>98</v>
      </c>
      <c r="C69" s="2">
        <f t="array" ref="C69">IF(LEFT(G69,1)="M",COUNT(IF(LEFT($G$2:$G69,1)="M",1,"")),"")</f>
        <v>61</v>
      </c>
      <c r="D69" s="2" t="str">
        <f t="array" ref="D69">IF(LEFT(G69,1)="L",COUNT(IF(LEFT($G$2:$G69,1)="L",1,"")),"")</f>
        <v/>
      </c>
      <c r="E69" t="str">
        <f t="shared" ref="E69" si="276">IFERROR(VLOOKUP(B69,Entry,2,FALSE),"")</f>
        <v>Simon</v>
      </c>
      <c r="F69" t="str">
        <f t="shared" ref="F69" si="277">IFERROR(VLOOKUP(B69,Entry,3,FALSE),"")</f>
        <v>Pick</v>
      </c>
      <c r="G69" t="str">
        <f t="shared" ref="G69" si="278">IFERROR(VLOOKUP(B69,Entry,4,FALSE),"")</f>
        <v>M40</v>
      </c>
      <c r="H69" t="str">
        <f t="shared" ref="H69" si="279">IFERROR(VLOOKUP(B69,Entry,5,FALSE),"")</f>
        <v>Beverley AC</v>
      </c>
      <c r="I69">
        <v>53</v>
      </c>
      <c r="K69" s="3">
        <v>54</v>
      </c>
      <c r="L69" s="2"/>
      <c r="O69" s="2"/>
      <c r="P69" s="6"/>
      <c r="Q69" s="2"/>
      <c r="R69" s="2"/>
      <c r="S69" s="2"/>
      <c r="T69" s="2"/>
      <c r="W69" s="2"/>
      <c r="X69" s="2"/>
    </row>
    <row r="70" spans="1:24" x14ac:dyDescent="0.25">
      <c r="A70" s="2">
        <v>69</v>
      </c>
      <c r="B70" s="2">
        <v>461</v>
      </c>
      <c r="C70" s="2">
        <f t="array" ref="C70">IF(LEFT(G70,1)="M",COUNT(IF(LEFT($G$2:$G70,1)="M",1,"")),"")</f>
        <v>62</v>
      </c>
      <c r="D70" s="2" t="str">
        <f t="array" ref="D70">IF(LEFT(G70,1)="L",COUNT(IF(LEFT($G$2:$G70,1)="L",1,"")),"")</f>
        <v/>
      </c>
      <c r="E70" t="str">
        <f t="shared" ref="E70" si="280">IFERROR(VLOOKUP(B70,Entry,2,FALSE),"")</f>
        <v>Sam</v>
      </c>
      <c r="F70" t="str">
        <f t="shared" ref="F70" si="281">IFERROR(VLOOKUP(B70,Entry,3,FALSE),"")</f>
        <v>Pople</v>
      </c>
      <c r="G70" t="str">
        <f t="shared" ref="G70" si="282">IFERROR(VLOOKUP(B70,Entry,4,FALSE),"")</f>
        <v>M</v>
      </c>
      <c r="H70" t="str">
        <f t="shared" ref="H70" si="283">IFERROR(VLOOKUP(B70,Entry,5,FALSE),"")</f>
        <v>Pocklington Road Runners</v>
      </c>
      <c r="I70">
        <v>54</v>
      </c>
      <c r="K70" s="3">
        <v>0</v>
      </c>
      <c r="L70" s="2"/>
      <c r="O70" s="2"/>
      <c r="P70" s="6"/>
      <c r="Q70" s="2"/>
      <c r="R70" s="2"/>
      <c r="S70" s="2"/>
      <c r="T70" s="2"/>
      <c r="W70" s="2"/>
      <c r="X70" s="2"/>
    </row>
    <row r="71" spans="1:24" x14ac:dyDescent="0.25">
      <c r="A71" s="2">
        <v>70</v>
      </c>
      <c r="B71" s="2">
        <v>558</v>
      </c>
      <c r="C71" s="2">
        <f t="array" ref="C71">IF(LEFT(G71,1)="M",COUNT(IF(LEFT($G$2:$G71,1)="M",1,"")),"")</f>
        <v>63</v>
      </c>
      <c r="D71" s="2" t="str">
        <f t="array" ref="D71">IF(LEFT(G71,1)="L",COUNT(IF(LEFT($G$2:$G71,1)="L",1,"")),"")</f>
        <v/>
      </c>
      <c r="E71" t="str">
        <f t="shared" ref="E71" si="284">IFERROR(VLOOKUP(B71,Entry,2,FALSE),"")</f>
        <v>Nick</v>
      </c>
      <c r="F71" t="str">
        <f t="shared" ref="F71" si="285">IFERROR(VLOOKUP(B71,Entry,3,FALSE),"")</f>
        <v>Maynard</v>
      </c>
      <c r="G71" t="str">
        <f t="shared" ref="G71" si="286">IFERROR(VLOOKUP(B71,Entry,4,FALSE),"")</f>
        <v>M45</v>
      </c>
      <c r="H71" t="str">
        <f t="shared" ref="H71" si="287">IFERROR(VLOOKUP(B71,Entry,5,FALSE),"")</f>
        <v>City of Hull AC</v>
      </c>
      <c r="I71">
        <v>54</v>
      </c>
      <c r="K71" s="3">
        <v>7</v>
      </c>
      <c r="L71" s="2"/>
      <c r="O71" s="2"/>
      <c r="P71" s="6"/>
      <c r="Q71" s="2"/>
      <c r="R71" s="2"/>
      <c r="S71" s="2"/>
      <c r="T71" s="2"/>
      <c r="W71" s="2"/>
      <c r="X71" s="2"/>
    </row>
    <row r="72" spans="1:24" x14ac:dyDescent="0.25">
      <c r="A72" s="2">
        <v>71</v>
      </c>
      <c r="B72" s="2">
        <v>598</v>
      </c>
      <c r="C72" s="2">
        <f t="array" ref="C72">IF(LEFT(G72,1)="M",COUNT(IF(LEFT($G$2:$G72,1)="M",1,"")),"")</f>
        <v>64</v>
      </c>
      <c r="D72" s="2" t="str">
        <f t="array" ref="D72">IF(LEFT(G72,1)="L",COUNT(IF(LEFT($G$2:$G72,1)="L",1,"")),"")</f>
        <v/>
      </c>
      <c r="E72" t="str">
        <f t="shared" ref="E72" si="288">IFERROR(VLOOKUP(B72,Entry,2,FALSE),"")</f>
        <v>Simon</v>
      </c>
      <c r="F72" t="str">
        <f t="shared" ref="F72" si="289">IFERROR(VLOOKUP(B72,Entry,3,FALSE),"")</f>
        <v>Aitken</v>
      </c>
      <c r="G72" t="str">
        <f t="shared" ref="G72" si="290">IFERROR(VLOOKUP(B72,Entry,4,FALSE),"")</f>
        <v>M</v>
      </c>
      <c r="H72" t="str">
        <f t="shared" ref="H72" si="291">IFERROR(VLOOKUP(B72,Entry,5,FALSE),"")</f>
        <v>City of Hull AC</v>
      </c>
      <c r="I72">
        <v>54</v>
      </c>
      <c r="K72" s="3">
        <v>10</v>
      </c>
      <c r="L72" s="2"/>
      <c r="O72" s="2"/>
      <c r="P72" s="6"/>
      <c r="Q72" s="2"/>
      <c r="R72" s="2"/>
      <c r="S72" s="2"/>
      <c r="T72" s="2"/>
      <c r="W72" s="2"/>
      <c r="X72" s="2"/>
    </row>
    <row r="73" spans="1:24" x14ac:dyDescent="0.25">
      <c r="A73" s="2">
        <v>72</v>
      </c>
      <c r="B73" s="2">
        <v>230</v>
      </c>
      <c r="C73" s="2" t="str">
        <f t="array" ref="C73">IF(LEFT(G73,1)="M",COUNT(IF(LEFT($G$2:$G73,1)="M",1,"")),"")</f>
        <v/>
      </c>
      <c r="D73" s="2">
        <f t="array" ref="D73">IF(LEFT(G73,1)="L",COUNT(IF(LEFT($G$2:$G73,1)="L",1,"")),"")</f>
        <v>8</v>
      </c>
      <c r="E73" t="str">
        <f t="shared" ref="E73" si="292">IFERROR(VLOOKUP(B73,Entry,2,FALSE),"")</f>
        <v>Ciara</v>
      </c>
      <c r="F73" t="str">
        <f t="shared" ref="F73" si="293">IFERROR(VLOOKUP(B73,Entry,3,FALSE),"")</f>
        <v>McEvoy</v>
      </c>
      <c r="G73" t="str">
        <f t="shared" ref="G73" si="294">IFERROR(VLOOKUP(B73,Entry,4,FALSE),"")</f>
        <v>L</v>
      </c>
      <c r="H73" t="str">
        <f t="shared" ref="H73" si="295">IFERROR(VLOOKUP(B73,Entry,5,FALSE),"")</f>
        <v>Selby Striders</v>
      </c>
      <c r="I73">
        <v>54</v>
      </c>
      <c r="K73" s="3">
        <v>22</v>
      </c>
      <c r="L73" s="2"/>
      <c r="O73" s="2"/>
      <c r="P73" s="6"/>
      <c r="Q73" s="2"/>
      <c r="R73" s="2"/>
      <c r="S73" s="2"/>
      <c r="T73" s="2"/>
      <c r="W73" s="2"/>
      <c r="X73" s="2"/>
    </row>
    <row r="74" spans="1:24" x14ac:dyDescent="0.25">
      <c r="A74" s="2">
        <v>73</v>
      </c>
      <c r="B74" s="2">
        <v>562</v>
      </c>
      <c r="C74" s="2">
        <f t="array" ref="C74">IF(LEFT(G74,1)="M",COUNT(IF(LEFT($G$2:$G74,1)="M",1,"")),"")</f>
        <v>65</v>
      </c>
      <c r="D74" s="2" t="str">
        <f t="array" ref="D74">IF(LEFT(G74,1)="L",COUNT(IF(LEFT($G$2:$G74,1)="L",1,"")),"")</f>
        <v/>
      </c>
      <c r="E74" t="str">
        <f t="shared" ref="E74" si="296">IFERROR(VLOOKUP(B74,Entry,2,FALSE),"")</f>
        <v>Alan</v>
      </c>
      <c r="F74" t="str">
        <f t="shared" ref="F74" si="297">IFERROR(VLOOKUP(B74,Entry,3,FALSE),"")</f>
        <v>Bayston</v>
      </c>
      <c r="G74" t="str">
        <f t="shared" ref="G74" si="298">IFERROR(VLOOKUP(B74,Entry,4,FALSE),"")</f>
        <v>M55</v>
      </c>
      <c r="H74" t="str">
        <f t="shared" ref="H74" si="299">IFERROR(VLOOKUP(B74,Entry,5,FALSE),"")</f>
        <v>City of Hull AC</v>
      </c>
      <c r="I74">
        <v>54</v>
      </c>
      <c r="K74" s="3">
        <v>24</v>
      </c>
      <c r="L74" s="2"/>
      <c r="S74" s="2"/>
      <c r="X74" s="2"/>
    </row>
    <row r="75" spans="1:24" x14ac:dyDescent="0.25">
      <c r="A75" s="2">
        <v>74</v>
      </c>
      <c r="B75" s="2">
        <v>6</v>
      </c>
      <c r="C75" s="2">
        <f t="array" ref="C75">IF(LEFT(G75,1)="M",COUNT(IF(LEFT($G$2:$G75,1)="M",1,"")),"")</f>
        <v>66</v>
      </c>
      <c r="D75" s="2" t="str">
        <f t="array" ref="D75">IF(LEFT(G75,1)="L",COUNT(IF(LEFT($G$2:$G75,1)="L",1,"")),"")</f>
        <v/>
      </c>
      <c r="E75" t="str">
        <f t="shared" ref="E75" si="300">IFERROR(VLOOKUP(B75,Entry,2,FALSE),"")</f>
        <v>Neil</v>
      </c>
      <c r="F75" t="str">
        <f t="shared" ref="F75" si="301">IFERROR(VLOOKUP(B75,Entry,3,FALSE),"")</f>
        <v>Bant</v>
      </c>
      <c r="G75" t="str">
        <f t="shared" ref="G75" si="302">IFERROR(VLOOKUP(B75,Entry,4,FALSE),"")</f>
        <v>M45</v>
      </c>
      <c r="H75" t="str">
        <f t="shared" ref="H75" si="303">IFERROR(VLOOKUP(B75,Entry,5,FALSE),"")</f>
        <v>Beverley AC</v>
      </c>
      <c r="I75">
        <v>54</v>
      </c>
      <c r="K75" s="3">
        <v>34</v>
      </c>
      <c r="L75" s="2"/>
      <c r="S75" s="2"/>
      <c r="X75" s="2"/>
    </row>
    <row r="76" spans="1:24" x14ac:dyDescent="0.25">
      <c r="A76" s="2">
        <v>75</v>
      </c>
      <c r="B76" s="2">
        <v>865</v>
      </c>
      <c r="C76" s="2">
        <f t="array" ref="C76">IF(LEFT(G76,1)="M",COUNT(IF(LEFT($G$2:$G76,1)="M",1,"")),"")</f>
        <v>67</v>
      </c>
      <c r="D76" s="2" t="str">
        <f t="array" ref="D76">IF(LEFT(G76,1)="L",COUNT(IF(LEFT($G$2:$G76,1)="L",1,"")),"")</f>
        <v/>
      </c>
      <c r="E76" t="str">
        <f t="shared" ref="E76" si="304">IFERROR(VLOOKUP(B76,Entry,2,FALSE),"")</f>
        <v>Andrew</v>
      </c>
      <c r="F76" t="str">
        <f t="shared" ref="F76" si="305">IFERROR(VLOOKUP(B76,Entry,3,FALSE),"")</f>
        <v>Robertson</v>
      </c>
      <c r="G76" t="str">
        <f t="shared" ref="G76" si="306">IFERROR(VLOOKUP(B76,Entry,4,FALSE),"")</f>
        <v>M60</v>
      </c>
      <c r="H76" t="str">
        <f t="shared" ref="H76" si="307">IFERROR(VLOOKUP(B76,Entry,5,FALSE),"")</f>
        <v>Scarborough AC</v>
      </c>
      <c r="I76">
        <v>54</v>
      </c>
      <c r="K76" s="3">
        <v>38</v>
      </c>
      <c r="L76" s="2"/>
      <c r="S76" s="2"/>
      <c r="X76" s="2"/>
    </row>
    <row r="77" spans="1:24" x14ac:dyDescent="0.25">
      <c r="A77" s="2">
        <v>76</v>
      </c>
      <c r="B77" s="2">
        <v>523</v>
      </c>
      <c r="C77" s="2" t="str">
        <f t="array" ref="C77">IF(LEFT(G77,1)="M",COUNT(IF(LEFT($G$2:$G77,1)="M",1,"")),"")</f>
        <v/>
      </c>
      <c r="D77" s="2">
        <f t="array" ref="D77">IF(LEFT(G77,1)="L",COUNT(IF(LEFT($G$2:$G77,1)="L",1,"")),"")</f>
        <v>9</v>
      </c>
      <c r="E77" t="str">
        <f t="shared" ref="E77" si="308">IFERROR(VLOOKUP(B77,Entry,2,FALSE),"")</f>
        <v>Sophie</v>
      </c>
      <c r="F77" t="str">
        <f t="shared" ref="F77" si="309">IFERROR(VLOOKUP(B77,Entry,3,FALSE),"")</f>
        <v>Lee</v>
      </c>
      <c r="G77" t="str">
        <f t="shared" ref="G77" si="310">IFERROR(VLOOKUP(B77,Entry,4,FALSE),"")</f>
        <v>L</v>
      </c>
      <c r="H77" t="str">
        <f t="shared" ref="H77" si="311">IFERROR(VLOOKUP(B77,Entry,5,FALSE),"")</f>
        <v>City of Hull AC</v>
      </c>
      <c r="I77">
        <v>54</v>
      </c>
      <c r="K77" s="3">
        <v>50</v>
      </c>
      <c r="L77" s="2"/>
      <c r="O77" s="7"/>
      <c r="Q77" s="8"/>
      <c r="R77" s="8"/>
      <c r="S77" s="8"/>
      <c r="T77" s="8"/>
      <c r="W77" s="5"/>
      <c r="X77" s="5"/>
    </row>
    <row r="78" spans="1:24" x14ac:dyDescent="0.25">
      <c r="A78" s="2">
        <v>77</v>
      </c>
      <c r="B78" s="2">
        <v>856</v>
      </c>
      <c r="C78" s="2">
        <f t="array" ref="C78">IF(LEFT(G78,1)="M",COUNT(IF(LEFT($G$2:$G78,1)="M",1,"")),"")</f>
        <v>68</v>
      </c>
      <c r="D78" s="2" t="str">
        <f t="array" ref="D78">IF(LEFT(G78,1)="L",COUNT(IF(LEFT($G$2:$G78,1)="L",1,"")),"")</f>
        <v/>
      </c>
      <c r="E78" t="str">
        <f t="shared" ref="E78" si="312">IFERROR(VLOOKUP(B78,Entry,2,FALSE),"")</f>
        <v>Paul</v>
      </c>
      <c r="F78" t="str">
        <f t="shared" ref="F78" si="313">IFERROR(VLOOKUP(B78,Entry,3,FALSE),"")</f>
        <v>Thompson</v>
      </c>
      <c r="G78" t="str">
        <f t="shared" ref="G78" si="314">IFERROR(VLOOKUP(B78,Entry,4,FALSE),"")</f>
        <v>M60</v>
      </c>
      <c r="H78" t="str">
        <f t="shared" ref="H78" si="315">IFERROR(VLOOKUP(B78,Entry,5,FALSE),"")</f>
        <v>Scarborough AC</v>
      </c>
      <c r="I78">
        <v>54</v>
      </c>
      <c r="K78" s="3">
        <v>54</v>
      </c>
      <c r="L78" s="2"/>
      <c r="O78" s="2"/>
      <c r="P78" s="6"/>
      <c r="Q78" s="2"/>
      <c r="R78" s="2"/>
      <c r="S78" s="2"/>
      <c r="T78" s="2"/>
      <c r="W78" s="2"/>
      <c r="X78" s="2"/>
    </row>
    <row r="79" spans="1:24" x14ac:dyDescent="0.25">
      <c r="A79" s="2">
        <v>78</v>
      </c>
      <c r="B79" s="2">
        <v>561</v>
      </c>
      <c r="C79" s="2">
        <f t="array" ref="C79">IF(LEFT(G79,1)="M",COUNT(IF(LEFT($G$2:$G79,1)="M",1,"")),"")</f>
        <v>69</v>
      </c>
      <c r="D79" s="2" t="str">
        <f t="array" ref="D79">IF(LEFT(G79,1)="L",COUNT(IF(LEFT($G$2:$G79,1)="L",1,"")),"")</f>
        <v/>
      </c>
      <c r="E79" t="str">
        <f t="shared" ref="E79" si="316">IFERROR(VLOOKUP(B79,Entry,2,FALSE),"")</f>
        <v>Andrew</v>
      </c>
      <c r="F79" t="str">
        <f t="shared" ref="F79" si="317">IFERROR(VLOOKUP(B79,Entry,3,FALSE),"")</f>
        <v>Cross</v>
      </c>
      <c r="G79" t="str">
        <f t="shared" ref="G79" si="318">IFERROR(VLOOKUP(B79,Entry,4,FALSE),"")</f>
        <v>M</v>
      </c>
      <c r="H79" t="str">
        <f t="shared" ref="H79" si="319">IFERROR(VLOOKUP(B79,Entry,5,FALSE),"")</f>
        <v>City of Hull AC</v>
      </c>
      <c r="I79">
        <v>54</v>
      </c>
      <c r="K79" s="3">
        <v>56</v>
      </c>
      <c r="L79" s="2"/>
      <c r="O79" s="2"/>
      <c r="P79" s="6"/>
      <c r="Q79" s="2"/>
      <c r="R79" s="2"/>
      <c r="S79" s="2"/>
      <c r="T79" s="2"/>
      <c r="W79" s="2"/>
      <c r="X79" s="2"/>
    </row>
    <row r="80" spans="1:24" x14ac:dyDescent="0.25">
      <c r="A80" s="2">
        <v>79</v>
      </c>
      <c r="B80" s="2">
        <v>708</v>
      </c>
      <c r="C80" s="2" t="str">
        <f t="array" ref="C80">IF(LEFT(G80,1)="M",COUNT(IF(LEFT($G$2:$G80,1)="M",1,"")),"")</f>
        <v/>
      </c>
      <c r="D80" s="2">
        <f t="array" ref="D80">IF(LEFT(G80,1)="L",COUNT(IF(LEFT($G$2:$G80,1)="L",1,"")),"")</f>
        <v>10</v>
      </c>
      <c r="E80" t="str">
        <f t="shared" ref="E80" si="320">IFERROR(VLOOKUP(B80,Entry,2,FALSE),"")</f>
        <v>Lisa</v>
      </c>
      <c r="F80" t="str">
        <f t="shared" ref="F80" si="321">IFERROR(VLOOKUP(B80,Entry,3,FALSE),"")</f>
        <v>Cockcroft</v>
      </c>
      <c r="G80" t="str">
        <f t="shared" ref="G80" si="322">IFERROR(VLOOKUP(B80,Entry,4,FALSE),"")</f>
        <v>L35</v>
      </c>
      <c r="H80" t="str">
        <f t="shared" ref="H80" si="323">IFERROR(VLOOKUP(B80,Entry,5,FALSE),"")</f>
        <v>Bridlington Road Runners</v>
      </c>
      <c r="I80">
        <v>54</v>
      </c>
      <c r="K80" s="3">
        <v>57</v>
      </c>
      <c r="L80" s="2"/>
      <c r="O80" s="2"/>
      <c r="P80" s="6"/>
      <c r="Q80" s="2"/>
      <c r="R80" s="2"/>
      <c r="S80" s="2"/>
      <c r="T80" s="2"/>
      <c r="W80" s="2"/>
      <c r="X80" s="2"/>
    </row>
    <row r="81" spans="1:24" x14ac:dyDescent="0.25">
      <c r="A81" s="2">
        <v>80</v>
      </c>
      <c r="B81" s="2">
        <v>536</v>
      </c>
      <c r="C81" s="2" t="str">
        <f t="array" ref="C81">IF(LEFT(G81,1)="M",COUNT(IF(LEFT($G$2:$G81,1)="M",1,"")),"")</f>
        <v/>
      </c>
      <c r="D81" s="2">
        <f t="array" ref="D81">IF(LEFT(G81,1)="L",COUNT(IF(LEFT($G$2:$G81,1)="L",1,"")),"")</f>
        <v>11</v>
      </c>
      <c r="E81" t="str">
        <f t="shared" ref="E81" si="324">IFERROR(VLOOKUP(B81,Entry,2,FALSE),"")</f>
        <v>Naomi</v>
      </c>
      <c r="F81" t="str">
        <f t="shared" ref="F81" si="325">IFERROR(VLOOKUP(B81,Entry,3,FALSE),"")</f>
        <v>Lecher</v>
      </c>
      <c r="G81" t="str">
        <f t="shared" ref="G81" si="326">IFERROR(VLOOKUP(B81,Entry,4,FALSE),"")</f>
        <v>L</v>
      </c>
      <c r="H81" t="str">
        <f t="shared" ref="H81" si="327">IFERROR(VLOOKUP(B81,Entry,5,FALSE),"")</f>
        <v>City of Hull AC</v>
      </c>
      <c r="I81">
        <v>55</v>
      </c>
      <c r="K81" s="3">
        <v>2</v>
      </c>
      <c r="L81" s="2"/>
      <c r="O81" s="2"/>
      <c r="P81" s="6"/>
      <c r="Q81" s="2"/>
      <c r="R81" s="2"/>
      <c r="S81" s="2"/>
      <c r="T81" s="2"/>
      <c r="W81" s="2"/>
      <c r="X81" s="2"/>
    </row>
    <row r="82" spans="1:24" x14ac:dyDescent="0.25">
      <c r="A82" s="2">
        <v>81</v>
      </c>
      <c r="B82" s="2">
        <v>179</v>
      </c>
      <c r="C82" s="2" t="str">
        <f t="array" ref="C82">IF(LEFT(G82,1)="M",COUNT(IF(LEFT($G$2:$G82,1)="M",1,"")),"")</f>
        <v/>
      </c>
      <c r="D82" s="2">
        <f t="array" ref="D82">IF(LEFT(G82,1)="L",COUNT(IF(LEFT($G$2:$G82,1)="L",1,"")),"")</f>
        <v>12</v>
      </c>
      <c r="E82" t="str">
        <f t="shared" ref="E82" si="328">IFERROR(VLOOKUP(B82,Entry,2,FALSE),"")</f>
        <v>Kasia</v>
      </c>
      <c r="F82" t="str">
        <f t="shared" ref="F82" si="329">IFERROR(VLOOKUP(B82,Entry,3,FALSE),"")</f>
        <v>Szalecka</v>
      </c>
      <c r="G82" t="str">
        <f t="shared" ref="G82" si="330">IFERROR(VLOOKUP(B82,Entry,4,FALSE),"")</f>
        <v>L45</v>
      </c>
      <c r="H82" t="str">
        <f t="shared" ref="H82" si="331">IFERROR(VLOOKUP(B82,Entry,5,FALSE),"")</f>
        <v>Goole Viking Striders</v>
      </c>
      <c r="I82">
        <v>55</v>
      </c>
      <c r="K82" s="3">
        <v>9</v>
      </c>
      <c r="L82" s="2"/>
      <c r="O82" s="2"/>
      <c r="P82" s="6"/>
      <c r="Q82" s="2"/>
      <c r="R82" s="2"/>
      <c r="S82" s="2"/>
      <c r="T82" s="2"/>
      <c r="W82" s="2"/>
      <c r="X82" s="2"/>
    </row>
    <row r="83" spans="1:24" x14ac:dyDescent="0.25">
      <c r="A83" s="2">
        <v>82</v>
      </c>
      <c r="B83" s="2">
        <v>135</v>
      </c>
      <c r="C83" s="2">
        <f t="array" ref="C83">IF(LEFT(G83,1)="M",COUNT(IF(LEFT($G$2:$G83,1)="M",1,"")),"")</f>
        <v>70</v>
      </c>
      <c r="D83" s="2" t="str">
        <f t="array" ref="D83">IF(LEFT(G83,1)="L",COUNT(IF(LEFT($G$2:$G83,1)="L",1,"")),"")</f>
        <v/>
      </c>
      <c r="E83" t="str">
        <f t="shared" ref="E83" si="332">IFERROR(VLOOKUP(B83,Entry,2,FALSE),"")</f>
        <v>James</v>
      </c>
      <c r="F83" t="str">
        <f t="shared" ref="F83" si="333">IFERROR(VLOOKUP(B83,Entry,3,FALSE),"")</f>
        <v>Williamson</v>
      </c>
      <c r="G83" t="str">
        <f t="shared" ref="G83" si="334">IFERROR(VLOOKUP(B83,Entry,4,FALSE),"")</f>
        <v>M</v>
      </c>
      <c r="H83" t="str">
        <f t="shared" ref="H83" si="335">IFERROR(VLOOKUP(B83,Entry,5,FALSE),"")</f>
        <v>Goole Viking Striders</v>
      </c>
      <c r="I83">
        <v>55</v>
      </c>
      <c r="K83" s="3">
        <v>10</v>
      </c>
      <c r="L83" s="2"/>
      <c r="O83" s="2"/>
      <c r="P83" s="6"/>
      <c r="Q83" s="2"/>
      <c r="R83" s="2"/>
      <c r="S83" s="2"/>
      <c r="T83" s="2"/>
      <c r="W83" s="2"/>
      <c r="X83" s="2"/>
    </row>
    <row r="84" spans="1:24" x14ac:dyDescent="0.25">
      <c r="A84" s="2">
        <v>83</v>
      </c>
      <c r="B84" s="2">
        <v>101</v>
      </c>
      <c r="C84" s="2">
        <f t="array" ref="C84">IF(LEFT(G84,1)="M",COUNT(IF(LEFT($G$2:$G84,1)="M",1,"")),"")</f>
        <v>71</v>
      </c>
      <c r="D84" s="2" t="str">
        <f t="array" ref="D84">IF(LEFT(G84,1)="L",COUNT(IF(LEFT($G$2:$G84,1)="L",1,"")),"")</f>
        <v/>
      </c>
      <c r="E84" t="str">
        <f t="shared" ref="E84" si="336">IFERROR(VLOOKUP(B84,Entry,2,FALSE),"")</f>
        <v xml:space="preserve">Gary </v>
      </c>
      <c r="F84" t="str">
        <f t="shared" ref="F84" si="337">IFERROR(VLOOKUP(B84,Entry,3,FALSE),"")</f>
        <v>Walford</v>
      </c>
      <c r="G84" t="str">
        <f t="shared" ref="G84" si="338">IFERROR(VLOOKUP(B84,Entry,4,FALSE),"")</f>
        <v>M</v>
      </c>
      <c r="H84" t="str">
        <f t="shared" ref="H84" si="339">IFERROR(VLOOKUP(B84,Entry,5,FALSE),"")</f>
        <v>Beverley AC</v>
      </c>
      <c r="I84">
        <v>55</v>
      </c>
      <c r="K84" s="3">
        <v>11</v>
      </c>
      <c r="L84" s="2"/>
      <c r="O84" s="2"/>
      <c r="P84" s="6"/>
      <c r="Q84" s="2"/>
      <c r="R84" s="2"/>
      <c r="S84" s="2"/>
      <c r="T84" s="2"/>
      <c r="W84" s="2"/>
      <c r="X84" s="2"/>
    </row>
    <row r="85" spans="1:24" x14ac:dyDescent="0.25">
      <c r="A85" s="2">
        <v>84</v>
      </c>
      <c r="B85" s="2">
        <v>442</v>
      </c>
      <c r="C85" s="2" t="str">
        <f t="array" ref="C85">IF(LEFT(G85,1)="M",COUNT(IF(LEFT($G$2:$G85,1)="M",1,"")),"")</f>
        <v/>
      </c>
      <c r="D85" s="2">
        <f t="array" ref="D85">IF(LEFT(G85,1)="L",COUNT(IF(LEFT($G$2:$G85,1)="L",1,"")),"")</f>
        <v>13</v>
      </c>
      <c r="E85" t="str">
        <f t="shared" ref="E85" si="340">IFERROR(VLOOKUP(B85,Entry,2,FALSE),"")</f>
        <v>Fiona</v>
      </c>
      <c r="F85" t="str">
        <f t="shared" ref="F85" si="341">IFERROR(VLOOKUP(B85,Entry,3,FALSE),"")</f>
        <v>Randles</v>
      </c>
      <c r="G85" t="str">
        <f t="shared" ref="G85" si="342">IFERROR(VLOOKUP(B85,Entry,4,FALSE),"")</f>
        <v>L40</v>
      </c>
      <c r="H85" t="str">
        <f t="shared" ref="H85" si="343">IFERROR(VLOOKUP(B85,Entry,5,FALSE),"")</f>
        <v>Pocklington Road Runners</v>
      </c>
      <c r="I85">
        <v>55</v>
      </c>
      <c r="K85" s="3">
        <v>28</v>
      </c>
      <c r="L85" s="2"/>
      <c r="O85" s="2"/>
      <c r="P85" s="6"/>
      <c r="Q85" s="2"/>
      <c r="R85" s="2"/>
      <c r="S85" s="2"/>
      <c r="T85" s="2"/>
      <c r="W85" s="2"/>
      <c r="X85" s="2"/>
    </row>
    <row r="86" spans="1:24" x14ac:dyDescent="0.25">
      <c r="A86" s="2">
        <v>85</v>
      </c>
      <c r="B86" s="2">
        <v>839</v>
      </c>
      <c r="C86" s="2">
        <f t="array" ref="C86">IF(LEFT(G86,1)="M",COUNT(IF(LEFT($G$2:$G86,1)="M",1,"")),"")</f>
        <v>72</v>
      </c>
      <c r="D86" s="2" t="str">
        <f t="array" ref="D86">IF(LEFT(G86,1)="L",COUNT(IF(LEFT($G$2:$G86,1)="L",1,"")),"")</f>
        <v/>
      </c>
      <c r="E86" t="str">
        <f t="shared" ref="E86" si="344">IFERROR(VLOOKUP(B86,Entry,2,FALSE),"")</f>
        <v>Mark</v>
      </c>
      <c r="F86" t="str">
        <f t="shared" ref="F86" si="345">IFERROR(VLOOKUP(B86,Entry,3,FALSE),"")</f>
        <v>May</v>
      </c>
      <c r="G86" t="str">
        <f t="shared" ref="G86" si="346">IFERROR(VLOOKUP(B86,Entry,4,FALSE),"")</f>
        <v>M55</v>
      </c>
      <c r="H86" t="str">
        <f t="shared" ref="H86" si="347">IFERROR(VLOOKUP(B86,Entry,5,FALSE),"")</f>
        <v>Scarborough AC</v>
      </c>
      <c r="I86">
        <v>55</v>
      </c>
      <c r="K86" s="3">
        <v>33</v>
      </c>
      <c r="L86" s="2"/>
      <c r="T86" s="2"/>
    </row>
    <row r="87" spans="1:24" x14ac:dyDescent="0.25">
      <c r="A87" s="2">
        <v>86</v>
      </c>
      <c r="B87" s="2">
        <v>20</v>
      </c>
      <c r="C87" s="2" t="str">
        <f t="array" ref="C87">IF(LEFT(G87,1)="M",COUNT(IF(LEFT($G$2:$G87,1)="M",1,"")),"")</f>
        <v/>
      </c>
      <c r="D87" s="2">
        <f t="array" ref="D87">IF(LEFT(G87,1)="L",COUNT(IF(LEFT($G$2:$G87,1)="L",1,"")),"")</f>
        <v>14</v>
      </c>
      <c r="E87" t="str">
        <f t="shared" ref="E87" si="348">IFERROR(VLOOKUP(B87,Entry,2,FALSE),"")</f>
        <v>Lucy</v>
      </c>
      <c r="F87" t="str">
        <f t="shared" ref="F87" si="349">IFERROR(VLOOKUP(B87,Entry,3,FALSE),"")</f>
        <v>Stamford</v>
      </c>
      <c r="G87" t="str">
        <f t="shared" ref="G87" si="350">IFERROR(VLOOKUP(B87,Entry,4,FALSE),"")</f>
        <v>L45</v>
      </c>
      <c r="H87" t="str">
        <f t="shared" ref="H87" si="351">IFERROR(VLOOKUP(B87,Entry,5,FALSE),"")</f>
        <v>Beverley AC</v>
      </c>
      <c r="I87">
        <v>55</v>
      </c>
      <c r="K87" s="3">
        <v>35</v>
      </c>
      <c r="L87" s="2"/>
      <c r="S87" s="2"/>
    </row>
    <row r="88" spans="1:24" x14ac:dyDescent="0.25">
      <c r="A88" s="2">
        <v>87</v>
      </c>
      <c r="B88" s="2">
        <v>630</v>
      </c>
      <c r="C88" s="2">
        <f t="array" ref="C88">IF(LEFT(G88,1)="M",COUNT(IF(LEFT($G$2:$G88,1)="M",1,"")),"")</f>
        <v>73</v>
      </c>
      <c r="D88" s="2" t="str">
        <f t="array" ref="D88">IF(LEFT(G88,1)="L",COUNT(IF(LEFT($G$2:$G88,1)="L",1,"")),"")</f>
        <v/>
      </c>
      <c r="E88" t="str">
        <f t="shared" ref="E88" si="352">IFERROR(VLOOKUP(B88,Entry,2,FALSE),"")</f>
        <v xml:space="preserve">Tim </v>
      </c>
      <c r="F88" t="str">
        <f t="shared" ref="F88" si="353">IFERROR(VLOOKUP(B88,Entry,3,FALSE),"")</f>
        <v>Groves</v>
      </c>
      <c r="G88" t="str">
        <f t="shared" ref="G88" si="354">IFERROR(VLOOKUP(B88,Entry,4,FALSE),"")</f>
        <v>M50</v>
      </c>
      <c r="H88" t="str">
        <f t="shared" ref="H88" si="355">IFERROR(VLOOKUP(B88,Entry,5,FALSE),"")</f>
        <v>East Hull Harriers</v>
      </c>
      <c r="I88">
        <v>55</v>
      </c>
      <c r="K88" s="3">
        <v>38</v>
      </c>
      <c r="L88" s="2"/>
      <c r="S88" s="2"/>
    </row>
    <row r="89" spans="1:24" x14ac:dyDescent="0.25">
      <c r="A89" s="2">
        <v>88</v>
      </c>
      <c r="B89" s="2">
        <v>726</v>
      </c>
      <c r="C89" s="2" t="str">
        <f t="array" ref="C89">IF(LEFT(G89,1)="M",COUNT(IF(LEFT($G$2:$G89,1)="M",1,"")),"")</f>
        <v/>
      </c>
      <c r="D89" s="2">
        <f t="array" ref="D89">IF(LEFT(G89,1)="L",COUNT(IF(LEFT($G$2:$G89,1)="L",1,"")),"")</f>
        <v>15</v>
      </c>
      <c r="E89" t="str">
        <f t="shared" ref="E89" si="356">IFERROR(VLOOKUP(B89,Entry,2,FALSE),"")</f>
        <v>Miriam</v>
      </c>
      <c r="F89" t="str">
        <f t="shared" ref="F89" si="357">IFERROR(VLOOKUP(B89,Entry,3,FALSE),"")</f>
        <v>Ireland</v>
      </c>
      <c r="G89" t="str">
        <f t="shared" ref="G89" si="358">IFERROR(VLOOKUP(B89,Entry,4,FALSE),"")</f>
        <v>L35</v>
      </c>
      <c r="H89" t="str">
        <f t="shared" ref="H89" si="359">IFERROR(VLOOKUP(B89,Entry,5,FALSE),"")</f>
        <v>Bridlington Road Runners</v>
      </c>
      <c r="I89">
        <v>55</v>
      </c>
      <c r="K89" s="3">
        <v>40</v>
      </c>
      <c r="L89" s="2"/>
      <c r="S89" s="2"/>
    </row>
    <row r="90" spans="1:24" x14ac:dyDescent="0.25">
      <c r="A90" s="2">
        <v>89</v>
      </c>
      <c r="B90" s="2">
        <v>716</v>
      </c>
      <c r="C90" s="2">
        <f t="array" ref="C90">IF(LEFT(G90,1)="M",COUNT(IF(LEFT($G$2:$G90,1)="M",1,"")),"")</f>
        <v>74</v>
      </c>
      <c r="D90" s="2" t="str">
        <f t="array" ref="D90">IF(LEFT(G90,1)="L",COUNT(IF(LEFT($G$2:$G90,1)="L",1,"")),"")</f>
        <v/>
      </c>
      <c r="E90" t="str">
        <f t="shared" ref="E90" si="360">IFERROR(VLOOKUP(B90,Entry,2,FALSE),"")</f>
        <v>allan</v>
      </c>
      <c r="F90" t="str">
        <f t="shared" ref="F90" si="361">IFERROR(VLOOKUP(B90,Entry,3,FALSE),"")</f>
        <v>McFarlane</v>
      </c>
      <c r="G90" t="str">
        <f t="shared" ref="G90" si="362">IFERROR(VLOOKUP(B90,Entry,4,FALSE),"")</f>
        <v>M50</v>
      </c>
      <c r="H90" t="str">
        <f t="shared" ref="H90" si="363">IFERROR(VLOOKUP(B90,Entry,5,FALSE),"")</f>
        <v>Bridlington Road Runners</v>
      </c>
      <c r="I90">
        <v>55</v>
      </c>
      <c r="K90" s="3">
        <v>43</v>
      </c>
      <c r="L90" s="2"/>
      <c r="S90" s="2"/>
    </row>
    <row r="91" spans="1:24" x14ac:dyDescent="0.25">
      <c r="A91" s="2">
        <v>90</v>
      </c>
      <c r="B91" s="2">
        <v>621</v>
      </c>
      <c r="C91" s="2">
        <f t="array" ref="C91">IF(LEFT(G91,1)="M",COUNT(IF(LEFT($G$2:$G91,1)="M",1,"")),"")</f>
        <v>75</v>
      </c>
      <c r="D91" s="2" t="str">
        <f t="array" ref="D91">IF(LEFT(G91,1)="L",COUNT(IF(LEFT($G$2:$G91,1)="L",1,"")),"")</f>
        <v/>
      </c>
      <c r="E91" t="str">
        <f t="shared" ref="E91" si="364">IFERROR(VLOOKUP(B91,Entry,2,FALSE),"")</f>
        <v>Paul</v>
      </c>
      <c r="F91" t="str">
        <f t="shared" ref="F91" si="365">IFERROR(VLOOKUP(B91,Entry,3,FALSE),"")</f>
        <v>Nippress</v>
      </c>
      <c r="G91" t="str">
        <f t="shared" ref="G91" si="366">IFERROR(VLOOKUP(B91,Entry,4,FALSE),"")</f>
        <v>M60</v>
      </c>
      <c r="H91" t="str">
        <f t="shared" ref="H91" si="367">IFERROR(VLOOKUP(B91,Entry,5,FALSE),"")</f>
        <v>East Hull Harriers</v>
      </c>
      <c r="I91">
        <v>55</v>
      </c>
      <c r="K91" s="3">
        <v>51</v>
      </c>
      <c r="L91" s="2"/>
      <c r="S91" s="2"/>
    </row>
    <row r="92" spans="1:24" x14ac:dyDescent="0.25">
      <c r="A92" s="2">
        <v>91</v>
      </c>
      <c r="B92" s="2">
        <v>851</v>
      </c>
      <c r="C92" s="2">
        <f t="array" ref="C92">IF(LEFT(G92,1)="M",COUNT(IF(LEFT($G$2:$G92,1)="M",1,"")),"")</f>
        <v>76</v>
      </c>
      <c r="D92" s="2" t="str">
        <f t="array" ref="D92">IF(LEFT(G92,1)="L",COUNT(IF(LEFT($G$2:$G92,1)="L",1,"")),"")</f>
        <v/>
      </c>
      <c r="E92" t="str">
        <f t="shared" ref="E92" si="368">IFERROR(VLOOKUP(B92,Entry,2,FALSE),"")</f>
        <v>Neil</v>
      </c>
      <c r="F92" t="str">
        <f t="shared" ref="F92" si="369">IFERROR(VLOOKUP(B92,Entry,3,FALSE),"")</f>
        <v>Scruton</v>
      </c>
      <c r="G92" t="str">
        <f t="shared" ref="G92" si="370">IFERROR(VLOOKUP(B92,Entry,4,FALSE),"")</f>
        <v>M70</v>
      </c>
      <c r="H92" t="str">
        <f t="shared" ref="H92" si="371">IFERROR(VLOOKUP(B92,Entry,5,FALSE),"")</f>
        <v>Scarborough AC</v>
      </c>
      <c r="I92">
        <v>55</v>
      </c>
      <c r="K92" s="3">
        <v>54</v>
      </c>
      <c r="L92" s="2"/>
      <c r="S92" s="2"/>
    </row>
    <row r="93" spans="1:24" x14ac:dyDescent="0.25">
      <c r="A93" s="2">
        <v>92</v>
      </c>
      <c r="B93" s="2">
        <v>233</v>
      </c>
      <c r="C93" s="2" t="str">
        <f t="array" ref="C93">IF(LEFT(G93,1)="M",COUNT(IF(LEFT($G$2:$G93,1)="M",1,"")),"")</f>
        <v/>
      </c>
      <c r="D93" s="2">
        <f t="array" ref="D93">IF(LEFT(G93,1)="L",COUNT(IF(LEFT($G$2:$G93,1)="L",1,"")),"")</f>
        <v>16</v>
      </c>
      <c r="E93" t="str">
        <f t="shared" ref="E93" si="372">IFERROR(VLOOKUP(B93,Entry,2,FALSE),"")</f>
        <v>Laura</v>
      </c>
      <c r="F93" t="str">
        <f t="shared" ref="F93" si="373">IFERROR(VLOOKUP(B93,Entry,3,FALSE),"")</f>
        <v>Bailey</v>
      </c>
      <c r="G93" t="str">
        <f t="shared" ref="G93" si="374">IFERROR(VLOOKUP(B93,Entry,4,FALSE),"")</f>
        <v>L35</v>
      </c>
      <c r="H93" t="str">
        <f t="shared" ref="H93" si="375">IFERROR(VLOOKUP(B93,Entry,5,FALSE),"")</f>
        <v>Selby Striders</v>
      </c>
      <c r="I93">
        <v>56</v>
      </c>
      <c r="K93" s="3">
        <v>4</v>
      </c>
      <c r="L93" s="2"/>
      <c r="S93" s="2"/>
    </row>
    <row r="94" spans="1:24" x14ac:dyDescent="0.25">
      <c r="A94" s="2">
        <v>93</v>
      </c>
      <c r="B94" s="2">
        <v>549</v>
      </c>
      <c r="C94" s="2">
        <f t="array" ref="C94">IF(LEFT(G94,1)="M",COUNT(IF(LEFT($G$2:$G94,1)="M",1,"")),"")</f>
        <v>77</v>
      </c>
      <c r="D94" s="2" t="str">
        <f t="array" ref="D94">IF(LEFT(G94,1)="L",COUNT(IF(LEFT($G$2:$G94,1)="L",1,"")),"")</f>
        <v/>
      </c>
      <c r="E94" t="str">
        <f t="shared" ref="E94" si="376">IFERROR(VLOOKUP(B94,Entry,2,FALSE),"")</f>
        <v>Barry</v>
      </c>
      <c r="F94" t="str">
        <f t="shared" ref="F94" si="377">IFERROR(VLOOKUP(B94,Entry,3,FALSE),"")</f>
        <v>Cracknell</v>
      </c>
      <c r="G94" t="str">
        <f t="shared" ref="G94" si="378">IFERROR(VLOOKUP(B94,Entry,4,FALSE),"")</f>
        <v>M50</v>
      </c>
      <c r="H94" t="str">
        <f t="shared" ref="H94" si="379">IFERROR(VLOOKUP(B94,Entry,5,FALSE),"")</f>
        <v>City of Hull AC</v>
      </c>
      <c r="I94">
        <v>56</v>
      </c>
      <c r="K94" s="3">
        <v>16</v>
      </c>
      <c r="L94" s="2"/>
      <c r="S94" s="2"/>
    </row>
    <row r="95" spans="1:24" x14ac:dyDescent="0.25">
      <c r="A95" s="2">
        <v>94</v>
      </c>
      <c r="B95" s="2">
        <v>52</v>
      </c>
      <c r="C95" s="2">
        <f t="array" ref="C95">IF(LEFT(G95,1)="M",COUNT(IF(LEFT($G$2:$G95,1)="M",1,"")),"")</f>
        <v>78</v>
      </c>
      <c r="D95" s="2" t="str">
        <f t="array" ref="D95">IF(LEFT(G95,1)="L",COUNT(IF(LEFT($G$2:$G95,1)="L",1,"")),"")</f>
        <v/>
      </c>
      <c r="E95" t="str">
        <f t="shared" ref="E95" si="380">IFERROR(VLOOKUP(B95,Entry,2,FALSE),"")</f>
        <v>Paul</v>
      </c>
      <c r="F95" t="str">
        <f t="shared" ref="F95" si="381">IFERROR(VLOOKUP(B95,Entry,3,FALSE),"")</f>
        <v>Furness</v>
      </c>
      <c r="G95" t="str">
        <f t="shared" ref="G95" si="382">IFERROR(VLOOKUP(B95,Entry,4,FALSE),"")</f>
        <v>M50</v>
      </c>
      <c r="H95" t="str">
        <f t="shared" ref="H95" si="383">IFERROR(VLOOKUP(B95,Entry,5,FALSE),"")</f>
        <v>Beverley AC</v>
      </c>
      <c r="I95">
        <v>56</v>
      </c>
      <c r="K95" s="3">
        <v>39</v>
      </c>
      <c r="L95" s="2"/>
      <c r="S95" s="2"/>
    </row>
    <row r="96" spans="1:24" x14ac:dyDescent="0.25">
      <c r="A96" s="2">
        <v>95</v>
      </c>
      <c r="B96" s="2">
        <v>4</v>
      </c>
      <c r="C96" s="2" t="str">
        <f t="array" ref="C96">IF(LEFT(G96,1)="M",COUNT(IF(LEFT($G$2:$G96,1)="M",1,"")),"")</f>
        <v/>
      </c>
      <c r="D96" s="2">
        <f t="array" ref="D96">IF(LEFT(G96,1)="L",COUNT(IF(LEFT($G$2:$G96,1)="L",1,"")),"")</f>
        <v>17</v>
      </c>
      <c r="E96" t="str">
        <f t="shared" ref="E96" si="384">IFERROR(VLOOKUP(B96,Entry,2,FALSE),"")</f>
        <v>Emma</v>
      </c>
      <c r="F96" t="str">
        <f t="shared" ref="F96" si="385">IFERROR(VLOOKUP(B96,Entry,3,FALSE),"")</f>
        <v>Greensmith</v>
      </c>
      <c r="G96" t="str">
        <f t="shared" ref="G96" si="386">IFERROR(VLOOKUP(B96,Entry,4,FALSE),"")</f>
        <v>L45</v>
      </c>
      <c r="H96" t="str">
        <f t="shared" ref="H96" si="387">IFERROR(VLOOKUP(B96,Entry,5,FALSE),"")</f>
        <v>Beverley AC</v>
      </c>
      <c r="I96">
        <v>56</v>
      </c>
      <c r="K96" s="3">
        <v>46</v>
      </c>
      <c r="L96" s="2"/>
      <c r="S96" s="2"/>
    </row>
    <row r="97" spans="1:19" x14ac:dyDescent="0.25">
      <c r="A97" s="2">
        <v>96</v>
      </c>
      <c r="B97" s="2">
        <v>471</v>
      </c>
      <c r="C97" s="2">
        <f t="array" ref="C97">IF(LEFT(G97,1)="M",COUNT(IF(LEFT($G$2:$G97,1)="M",1,"")),"")</f>
        <v>79</v>
      </c>
      <c r="D97" s="2" t="str">
        <f t="array" ref="D97">IF(LEFT(G97,1)="L",COUNT(IF(LEFT($G$2:$G97,1)="L",1,"")),"")</f>
        <v/>
      </c>
      <c r="E97" t="str">
        <f t="shared" ref="E97" si="388">IFERROR(VLOOKUP(B97,Entry,2,FALSE),"")</f>
        <v>Nick</v>
      </c>
      <c r="F97" t="str">
        <f t="shared" ref="F97" si="389">IFERROR(VLOOKUP(B97,Entry,3,FALSE),"")</f>
        <v>Boyd</v>
      </c>
      <c r="G97" t="str">
        <f t="shared" ref="G97" si="390">IFERROR(VLOOKUP(B97,Entry,4,FALSE),"")</f>
        <v>M45</v>
      </c>
      <c r="H97" t="str">
        <f t="shared" ref="H97" si="391">IFERROR(VLOOKUP(B97,Entry,5,FALSE),"")</f>
        <v>Pocklington Road Runners</v>
      </c>
      <c r="I97">
        <v>57</v>
      </c>
      <c r="K97" s="3">
        <v>6</v>
      </c>
      <c r="L97" s="2"/>
      <c r="S97" s="2"/>
    </row>
    <row r="98" spans="1:19" x14ac:dyDescent="0.25">
      <c r="A98" s="2">
        <v>97</v>
      </c>
      <c r="B98" s="2">
        <v>521</v>
      </c>
      <c r="C98" s="2">
        <f t="array" ref="C98">IF(LEFT(G98,1)="M",COUNT(IF(LEFT($G$2:$G98,1)="M",1,"")),"")</f>
        <v>80</v>
      </c>
      <c r="D98" s="2" t="str">
        <f t="array" ref="D98">IF(LEFT(G98,1)="L",COUNT(IF(LEFT($G$2:$G98,1)="L",1,"")),"")</f>
        <v/>
      </c>
      <c r="E98" t="str">
        <f t="shared" ref="E98" si="392">IFERROR(VLOOKUP(B98,Entry,2,FALSE),"")</f>
        <v>Steve</v>
      </c>
      <c r="F98" t="str">
        <f t="shared" ref="F98" si="393">IFERROR(VLOOKUP(B98,Entry,3,FALSE),"")</f>
        <v>Platten</v>
      </c>
      <c r="G98" t="str">
        <f t="shared" ref="G98" si="394">IFERROR(VLOOKUP(B98,Entry,4,FALSE),"")</f>
        <v>M45</v>
      </c>
      <c r="H98" t="str">
        <f t="shared" ref="H98" si="395">IFERROR(VLOOKUP(B98,Entry,5,FALSE),"")</f>
        <v>City of Hull AC</v>
      </c>
      <c r="I98">
        <v>57</v>
      </c>
      <c r="K98" s="3">
        <v>18</v>
      </c>
      <c r="L98" s="2"/>
      <c r="S98" s="2"/>
    </row>
    <row r="99" spans="1:19" x14ac:dyDescent="0.25">
      <c r="A99" s="2">
        <v>98</v>
      </c>
      <c r="B99" s="2">
        <v>242</v>
      </c>
      <c r="C99" s="2">
        <f t="array" ref="C99">IF(LEFT(G99,1)="M",COUNT(IF(LEFT($G$2:$G99,1)="M",1,"")),"")</f>
        <v>81</v>
      </c>
      <c r="D99" s="2" t="str">
        <f t="array" ref="D99">IF(LEFT(G99,1)="L",COUNT(IF(LEFT($G$2:$G99,1)="L",1,"")),"")</f>
        <v/>
      </c>
      <c r="E99" t="str">
        <f t="shared" ref="E99" si="396">IFERROR(VLOOKUP(B99,Entry,2,FALSE),"")</f>
        <v>Rhys</v>
      </c>
      <c r="F99" t="str">
        <f t="shared" ref="F99" si="397">IFERROR(VLOOKUP(B99,Entry,3,FALSE),"")</f>
        <v>Gabb</v>
      </c>
      <c r="G99" t="str">
        <f t="shared" ref="G99" si="398">IFERROR(VLOOKUP(B99,Entry,4,FALSE),"")</f>
        <v>M</v>
      </c>
      <c r="H99" t="str">
        <f t="shared" ref="H99" si="399">IFERROR(VLOOKUP(B99,Entry,5,FALSE),"")</f>
        <v>Selby Striders</v>
      </c>
      <c r="I99">
        <v>57</v>
      </c>
      <c r="K99" s="3">
        <v>23</v>
      </c>
      <c r="L99" s="2"/>
      <c r="S99" s="2"/>
    </row>
    <row r="100" spans="1:19" x14ac:dyDescent="0.25">
      <c r="A100" s="2">
        <v>99</v>
      </c>
      <c r="B100" s="2">
        <v>717</v>
      </c>
      <c r="C100" s="2">
        <f t="array" ref="C100">IF(LEFT(G100,1)="M",COUNT(IF(LEFT($G$2:$G100,1)="M",1,"")),"")</f>
        <v>82</v>
      </c>
      <c r="D100" s="2" t="str">
        <f t="array" ref="D100">IF(LEFT(G100,1)="L",COUNT(IF(LEFT($G$2:$G100,1)="L",1,"")),"")</f>
        <v/>
      </c>
      <c r="E100" t="str">
        <f t="shared" ref="E100" si="400">IFERROR(VLOOKUP(B100,Entry,2,FALSE),"")</f>
        <v xml:space="preserve">Graham </v>
      </c>
      <c r="F100" t="str">
        <f t="shared" ref="F100" si="401">IFERROR(VLOOKUP(B100,Entry,3,FALSE),"")</f>
        <v>Lonsdale</v>
      </c>
      <c r="G100" t="str">
        <f t="shared" ref="G100" si="402">IFERROR(VLOOKUP(B100,Entry,4,FALSE),"")</f>
        <v>M50</v>
      </c>
      <c r="H100" t="str">
        <f t="shared" ref="H100" si="403">IFERROR(VLOOKUP(B100,Entry,5,FALSE),"")</f>
        <v>Bridlington Road Runners</v>
      </c>
      <c r="I100">
        <v>57</v>
      </c>
      <c r="K100" s="3">
        <v>27</v>
      </c>
      <c r="L100" s="2"/>
      <c r="S100" s="2"/>
    </row>
    <row r="101" spans="1:19" x14ac:dyDescent="0.25">
      <c r="A101" s="2">
        <v>100</v>
      </c>
      <c r="B101" s="2">
        <v>114</v>
      </c>
      <c r="C101" s="2">
        <f t="array" ref="C101">IF(LEFT(G101,1)="M",COUNT(IF(LEFT($G$2:$G101,1)="M",1,"")),"")</f>
        <v>83</v>
      </c>
      <c r="D101" s="2" t="str">
        <f t="array" ref="D101">IF(LEFT(G101,1)="L",COUNT(IF(LEFT($G$2:$G101,1)="L",1,"")),"")</f>
        <v/>
      </c>
      <c r="E101" t="str">
        <f t="shared" ref="E101" si="404">IFERROR(VLOOKUP(B101,Entry,2,FALSE),"")</f>
        <v>Matt</v>
      </c>
      <c r="F101" t="str">
        <f t="shared" ref="F101" si="405">IFERROR(VLOOKUP(B101,Entry,3,FALSE),"")</f>
        <v>Seymour</v>
      </c>
      <c r="G101" t="str">
        <f t="shared" ref="G101" si="406">IFERROR(VLOOKUP(B101,Entry,4,FALSE),"")</f>
        <v>M</v>
      </c>
      <c r="H101" t="str">
        <f t="shared" ref="H101" si="407">IFERROR(VLOOKUP(B101,Entry,5,FALSE),"")</f>
        <v>Beverley AC</v>
      </c>
      <c r="I101">
        <v>57</v>
      </c>
      <c r="K101" s="3">
        <v>30</v>
      </c>
      <c r="L101" s="2"/>
      <c r="S101" s="2"/>
    </row>
    <row r="102" spans="1:19" x14ac:dyDescent="0.25">
      <c r="A102" s="2">
        <v>101</v>
      </c>
      <c r="B102" s="2">
        <v>15</v>
      </c>
      <c r="C102" s="2" t="str">
        <f t="array" ref="C102">IF(LEFT(G102,1)="M",COUNT(IF(LEFT($G$2:$G102,1)="M",1,"")),"")</f>
        <v/>
      </c>
      <c r="D102" s="2">
        <f t="array" ref="D102">IF(LEFT(G102,1)="L",COUNT(IF(LEFT($G$2:$G102,1)="L",1,"")),"")</f>
        <v>18</v>
      </c>
      <c r="E102" t="str">
        <f t="shared" ref="E102" si="408">IFERROR(VLOOKUP(B102,Entry,2,FALSE),"")</f>
        <v>Laura</v>
      </c>
      <c r="F102" t="str">
        <f t="shared" ref="F102" si="409">IFERROR(VLOOKUP(B102,Entry,3,FALSE),"")</f>
        <v>Emms</v>
      </c>
      <c r="G102" t="str">
        <f t="shared" ref="G102" si="410">IFERROR(VLOOKUP(B102,Entry,4,FALSE),"")</f>
        <v>L</v>
      </c>
      <c r="H102" t="str">
        <f t="shared" ref="H102" si="411">IFERROR(VLOOKUP(B102,Entry,5,FALSE),"")</f>
        <v>Beverley AC</v>
      </c>
      <c r="I102">
        <v>57</v>
      </c>
      <c r="K102" s="3">
        <v>36</v>
      </c>
      <c r="L102" s="2"/>
      <c r="S102" s="2"/>
    </row>
    <row r="103" spans="1:19" x14ac:dyDescent="0.25">
      <c r="A103" s="2">
        <v>102</v>
      </c>
      <c r="B103" s="2">
        <v>584</v>
      </c>
      <c r="C103" s="2">
        <f t="array" ref="C103">IF(LEFT(G103,1)="M",COUNT(IF(LEFT($G$2:$G103,1)="M",1,"")),"")</f>
        <v>84</v>
      </c>
      <c r="D103" s="2" t="str">
        <f t="array" ref="D103">IF(LEFT(G103,1)="L",COUNT(IF(LEFT($G$2:$G103,1)="L",1,"")),"")</f>
        <v/>
      </c>
      <c r="E103" t="str">
        <f t="shared" ref="E103" si="412">IFERROR(VLOOKUP(B103,Entry,2,FALSE),"")</f>
        <v xml:space="preserve">Graham </v>
      </c>
      <c r="F103" t="str">
        <f t="shared" ref="F103" si="413">IFERROR(VLOOKUP(B103,Entry,3,FALSE),"")</f>
        <v>Drewery</v>
      </c>
      <c r="G103" t="str">
        <f t="shared" ref="G103" si="414">IFERROR(VLOOKUP(B103,Entry,4,FALSE),"")</f>
        <v>M55</v>
      </c>
      <c r="H103" t="str">
        <f t="shared" ref="H103" si="415">IFERROR(VLOOKUP(B103,Entry,5,FALSE),"")</f>
        <v>City of Hull AC</v>
      </c>
      <c r="I103">
        <v>57</v>
      </c>
      <c r="K103" s="3">
        <v>36</v>
      </c>
      <c r="L103" s="2"/>
      <c r="S103" s="2"/>
    </row>
    <row r="104" spans="1:19" x14ac:dyDescent="0.25">
      <c r="A104" s="2">
        <v>103</v>
      </c>
      <c r="B104" s="2">
        <v>301</v>
      </c>
      <c r="C104" s="2">
        <f t="array" ref="C104">IF(LEFT(G104,1)="M",COUNT(IF(LEFT($G$2:$G104,1)="M",1,"")),"")</f>
        <v>85</v>
      </c>
      <c r="D104" s="2" t="str">
        <f t="array" ref="D104">IF(LEFT(G104,1)="L",COUNT(IF(LEFT($G$2:$G104,1)="L",1,"")),"")</f>
        <v/>
      </c>
      <c r="E104" t="str">
        <f t="shared" ref="E104" si="416">IFERROR(VLOOKUP(B104,Entry,2,FALSE),"")</f>
        <v xml:space="preserve">Andy </v>
      </c>
      <c r="F104" t="str">
        <f t="shared" ref="F104" si="417">IFERROR(VLOOKUP(B104,Entry,3,FALSE),"")</f>
        <v>Wilson</v>
      </c>
      <c r="G104" t="str">
        <f t="shared" ref="G104" si="418">IFERROR(VLOOKUP(B104,Entry,4,FALSE),"")</f>
        <v>M50</v>
      </c>
      <c r="H104" t="str">
        <f t="shared" ref="H104" si="419">IFERROR(VLOOKUP(B104,Entry,5,FALSE),"")</f>
        <v>Yorkshire Wolds Runners</v>
      </c>
      <c r="I104">
        <v>57</v>
      </c>
      <c r="K104" s="3">
        <v>41</v>
      </c>
      <c r="L104" s="2"/>
      <c r="S104" s="2"/>
    </row>
    <row r="105" spans="1:19" x14ac:dyDescent="0.25">
      <c r="A105" s="2">
        <v>104</v>
      </c>
      <c r="B105" s="2">
        <v>320</v>
      </c>
      <c r="C105" s="2">
        <f t="array" ref="C105">IF(LEFT(G105,1)="M",COUNT(IF(LEFT($G$2:$G105,1)="M",1,"")),"")</f>
        <v>86</v>
      </c>
      <c r="D105" s="2" t="str">
        <f t="array" ref="D105">IF(LEFT(G105,1)="L",COUNT(IF(LEFT($G$2:$G105,1)="L",1,"")),"")</f>
        <v/>
      </c>
      <c r="E105" t="str">
        <f t="shared" ref="E105" si="420">IFERROR(VLOOKUP(B105,Entry,2,FALSE),"")</f>
        <v>Stewart</v>
      </c>
      <c r="F105" t="str">
        <f t="shared" ref="F105" si="421">IFERROR(VLOOKUP(B105,Entry,3,FALSE),"")</f>
        <v>Tindale</v>
      </c>
      <c r="G105" t="str">
        <f t="shared" ref="G105" si="422">IFERROR(VLOOKUP(B105,Entry,4,FALSE),"")</f>
        <v>M55</v>
      </c>
      <c r="H105" t="str">
        <f t="shared" ref="H105" si="423">IFERROR(VLOOKUP(B105,Entry,5,FALSE),"")</f>
        <v>Yorkshire Wolds Runners</v>
      </c>
      <c r="I105">
        <v>57</v>
      </c>
      <c r="K105" s="3">
        <v>44</v>
      </c>
      <c r="L105" s="2"/>
      <c r="S105" s="2"/>
    </row>
    <row r="106" spans="1:19" x14ac:dyDescent="0.25">
      <c r="A106" s="2">
        <v>105</v>
      </c>
      <c r="B106" s="2">
        <v>99</v>
      </c>
      <c r="C106" s="2">
        <f t="array" ref="C106">IF(LEFT(G106,1)="M",COUNT(IF(LEFT($G$2:$G106,1)="M",1,"")),"")</f>
        <v>87</v>
      </c>
      <c r="D106" s="2" t="str">
        <f t="array" ref="D106">IF(LEFT(G106,1)="L",COUNT(IF(LEFT($G$2:$G106,1)="L",1,"")),"")</f>
        <v/>
      </c>
      <c r="E106" t="str">
        <f t="shared" ref="E106" si="424">IFERROR(VLOOKUP(B106,Entry,2,FALSE),"")</f>
        <v>Martin</v>
      </c>
      <c r="F106" t="str">
        <f t="shared" ref="F106" si="425">IFERROR(VLOOKUP(B106,Entry,3,FALSE),"")</f>
        <v>Greensill</v>
      </c>
      <c r="G106" t="str">
        <f t="shared" ref="G106" si="426">IFERROR(VLOOKUP(B106,Entry,4,FALSE),"")</f>
        <v>M55</v>
      </c>
      <c r="H106" t="str">
        <f t="shared" ref="H106" si="427">IFERROR(VLOOKUP(B106,Entry,5,FALSE),"")</f>
        <v>Beverley AC</v>
      </c>
      <c r="I106">
        <v>57</v>
      </c>
      <c r="K106" s="3">
        <v>46</v>
      </c>
      <c r="L106" s="2"/>
      <c r="S106" s="2"/>
    </row>
    <row r="107" spans="1:19" x14ac:dyDescent="0.25">
      <c r="A107" s="2">
        <v>106</v>
      </c>
      <c r="B107" s="2">
        <v>243</v>
      </c>
      <c r="C107" s="2">
        <f t="array" ref="C107">IF(LEFT(G107,1)="M",COUNT(IF(LEFT($G$2:$G107,1)="M",1,"")),"")</f>
        <v>88</v>
      </c>
      <c r="D107" s="2" t="str">
        <f t="array" ref="D107">IF(LEFT(G107,1)="L",COUNT(IF(LEFT($G$2:$G107,1)="L",1,"")),"")</f>
        <v/>
      </c>
      <c r="E107" t="str">
        <f t="shared" ref="E107" si="428">IFERROR(VLOOKUP(B107,Entry,2,FALSE),"")</f>
        <v>Nick</v>
      </c>
      <c r="F107" t="str">
        <f t="shared" ref="F107" si="429">IFERROR(VLOOKUP(B107,Entry,3,FALSE),"")</f>
        <v>Summerton</v>
      </c>
      <c r="G107" t="str">
        <f t="shared" ref="G107" si="430">IFERROR(VLOOKUP(B107,Entry,4,FALSE),"")</f>
        <v>M40</v>
      </c>
      <c r="H107" t="str">
        <f t="shared" ref="H107" si="431">IFERROR(VLOOKUP(B107,Entry,5,FALSE),"")</f>
        <v>Selby Striders</v>
      </c>
      <c r="I107">
        <v>57</v>
      </c>
      <c r="K107" s="3">
        <v>49</v>
      </c>
      <c r="L107" s="2"/>
      <c r="S107" s="2"/>
    </row>
    <row r="108" spans="1:19" x14ac:dyDescent="0.25">
      <c r="A108" s="2">
        <v>107</v>
      </c>
      <c r="B108" s="2">
        <v>555</v>
      </c>
      <c r="C108" s="2">
        <f t="array" ref="C108">IF(LEFT(G108,1)="M",COUNT(IF(LEFT($G$2:$G108,1)="M",1,"")),"")</f>
        <v>89</v>
      </c>
      <c r="D108" s="2" t="str">
        <f t="array" ref="D108">IF(LEFT(G108,1)="L",COUNT(IF(LEFT($G$2:$G108,1)="L",1,"")),"")</f>
        <v/>
      </c>
      <c r="E108" t="str">
        <f t="shared" ref="E108" si="432">IFERROR(VLOOKUP(B108,Entry,2,FALSE),"")</f>
        <v>Phil</v>
      </c>
      <c r="F108" t="str">
        <f t="shared" ref="F108" si="433">IFERROR(VLOOKUP(B108,Entry,3,FALSE),"")</f>
        <v>Jennings</v>
      </c>
      <c r="G108" t="str">
        <f t="shared" ref="G108" si="434">IFERROR(VLOOKUP(B108,Entry,4,FALSE),"")</f>
        <v>M55</v>
      </c>
      <c r="H108" t="str">
        <f t="shared" ref="H108" si="435">IFERROR(VLOOKUP(B108,Entry,5,FALSE),"")</f>
        <v>City of Hull AC</v>
      </c>
      <c r="I108">
        <v>57</v>
      </c>
      <c r="K108" s="3">
        <v>55</v>
      </c>
      <c r="L108" s="2"/>
      <c r="S108" s="2"/>
    </row>
    <row r="109" spans="1:19" x14ac:dyDescent="0.25">
      <c r="A109" s="2">
        <v>108</v>
      </c>
      <c r="B109" s="2">
        <v>604</v>
      </c>
      <c r="C109" s="2">
        <f t="array" ref="C109">IF(LEFT(G109,1)="M",COUNT(IF(LEFT($G$2:$G109,1)="M",1,"")),"")</f>
        <v>90</v>
      </c>
      <c r="D109" s="2" t="str">
        <f t="array" ref="D109">IF(LEFT(G109,1)="L",COUNT(IF(LEFT($G$2:$G109,1)="L",1,"")),"")</f>
        <v/>
      </c>
      <c r="E109" t="str">
        <f t="shared" ref="E109" si="436">IFERROR(VLOOKUP(B109,Entry,2,FALSE),"")</f>
        <v>Andrew</v>
      </c>
      <c r="F109" t="str">
        <f t="shared" ref="F109" si="437">IFERROR(VLOOKUP(B109,Entry,3,FALSE),"")</f>
        <v>Watson</v>
      </c>
      <c r="G109" t="str">
        <f t="shared" ref="G109" si="438">IFERROR(VLOOKUP(B109,Entry,4,FALSE),"")</f>
        <v>M55</v>
      </c>
      <c r="H109" t="str">
        <f t="shared" ref="H109" si="439">IFERROR(VLOOKUP(B109,Entry,5,FALSE),"")</f>
        <v>East Hull Harriers</v>
      </c>
      <c r="I109">
        <v>58</v>
      </c>
      <c r="K109" s="3">
        <v>15</v>
      </c>
      <c r="L109" s="2"/>
      <c r="S109" s="2"/>
    </row>
    <row r="110" spans="1:19" x14ac:dyDescent="0.25">
      <c r="A110" s="2">
        <v>109</v>
      </c>
      <c r="B110" s="2">
        <v>814</v>
      </c>
      <c r="C110" s="2">
        <f t="array" ref="C110">IF(LEFT(G110,1)="M",COUNT(IF(LEFT($G$2:$G110,1)="M",1,"")),"")</f>
        <v>91</v>
      </c>
      <c r="D110" s="2" t="str">
        <f t="array" ref="D110">IF(LEFT(G110,1)="L",COUNT(IF(LEFT($G$2:$G110,1)="L",1,"")),"")</f>
        <v/>
      </c>
      <c r="E110" t="str">
        <f t="shared" ref="E110" si="440">IFERROR(VLOOKUP(B110,Entry,2,FALSE),"")</f>
        <v>Tom</v>
      </c>
      <c r="F110" t="str">
        <f t="shared" ref="F110" si="441">IFERROR(VLOOKUP(B110,Entry,3,FALSE),"")</f>
        <v>Carrington</v>
      </c>
      <c r="G110" t="str">
        <f t="shared" ref="G110" si="442">IFERROR(VLOOKUP(B110,Entry,4,FALSE),"")</f>
        <v>M</v>
      </c>
      <c r="H110" t="str">
        <f t="shared" ref="H110" si="443">IFERROR(VLOOKUP(B110,Entry,5,FALSE),"")</f>
        <v>Scarborough AC</v>
      </c>
      <c r="I110">
        <v>58</v>
      </c>
      <c r="K110" s="3">
        <v>21</v>
      </c>
      <c r="L110" s="2"/>
      <c r="S110" s="2"/>
    </row>
    <row r="111" spans="1:19" x14ac:dyDescent="0.25">
      <c r="A111" s="2">
        <v>110</v>
      </c>
      <c r="B111" s="2">
        <v>45</v>
      </c>
      <c r="C111" s="2">
        <f t="array" ref="C111">IF(LEFT(G111,1)="M",COUNT(IF(LEFT($G$2:$G111,1)="M",1,"")),"")</f>
        <v>92</v>
      </c>
      <c r="D111" s="2" t="str">
        <f t="array" ref="D111">IF(LEFT(G111,1)="L",COUNT(IF(LEFT($G$2:$G111,1)="L",1,"")),"")</f>
        <v/>
      </c>
      <c r="E111" t="str">
        <f t="shared" ref="E111" si="444">IFERROR(VLOOKUP(B111,Entry,2,FALSE),"")</f>
        <v>Patrick</v>
      </c>
      <c r="F111" t="str">
        <f t="shared" ref="F111" si="445">IFERROR(VLOOKUP(B111,Entry,3,FALSE),"")</f>
        <v>Marshall</v>
      </c>
      <c r="G111" t="str">
        <f t="shared" ref="G111" si="446">IFERROR(VLOOKUP(B111,Entry,4,FALSE),"")</f>
        <v>M60</v>
      </c>
      <c r="H111" t="str">
        <f t="shared" ref="H111" si="447">IFERROR(VLOOKUP(B111,Entry,5,FALSE),"")</f>
        <v>Beverley AC</v>
      </c>
      <c r="I111">
        <v>58</v>
      </c>
      <c r="K111" s="3">
        <v>24</v>
      </c>
      <c r="L111" s="2"/>
      <c r="S111" s="2"/>
    </row>
    <row r="112" spans="1:19" x14ac:dyDescent="0.25">
      <c r="A112" s="2">
        <v>111</v>
      </c>
      <c r="B112" s="2">
        <v>265</v>
      </c>
      <c r="C112" s="2">
        <f t="array" ref="C112">IF(LEFT(G112,1)="M",COUNT(IF(LEFT($G$2:$G112,1)="M",1,"")),"")</f>
        <v>93</v>
      </c>
      <c r="D112" s="2" t="str">
        <f t="array" ref="D112">IF(LEFT(G112,1)="L",COUNT(IF(LEFT($G$2:$G112,1)="L",1,"")),"")</f>
        <v/>
      </c>
      <c r="E112" t="str">
        <f t="shared" ref="E112" si="448">IFERROR(VLOOKUP(B112,Entry,2,FALSE),"")</f>
        <v>Paul</v>
      </c>
      <c r="F112" t="str">
        <f t="shared" ref="F112" si="449">IFERROR(VLOOKUP(B112,Entry,3,FALSE),"")</f>
        <v>O'Neill</v>
      </c>
      <c r="G112" t="str">
        <f t="shared" ref="G112" si="450">IFERROR(VLOOKUP(B112,Entry,4,FALSE),"")</f>
        <v>M50</v>
      </c>
      <c r="H112" t="str">
        <f t="shared" ref="H112" si="451">IFERROR(VLOOKUP(B112,Entry,5,FALSE),"")</f>
        <v>Selby Striders</v>
      </c>
      <c r="I112">
        <v>58</v>
      </c>
      <c r="K112" s="3">
        <v>43</v>
      </c>
      <c r="L112" s="2"/>
      <c r="S112" s="2"/>
    </row>
    <row r="113" spans="1:19" x14ac:dyDescent="0.25">
      <c r="A113" s="2">
        <v>112</v>
      </c>
      <c r="B113" s="2">
        <v>302</v>
      </c>
      <c r="C113" s="2">
        <f t="array" ref="C113">IF(LEFT(G113,1)="M",COUNT(IF(LEFT($G$2:$G113,1)="M",1,"")),"")</f>
        <v>94</v>
      </c>
      <c r="D113" s="2" t="str">
        <f t="array" ref="D113">IF(LEFT(G113,1)="L",COUNT(IF(LEFT($G$2:$G113,1)="L",1,"")),"")</f>
        <v/>
      </c>
      <c r="E113" t="str">
        <f t="shared" ref="E113" si="452">IFERROR(VLOOKUP(B113,Entry,2,FALSE),"")</f>
        <v>Dave</v>
      </c>
      <c r="F113" t="str">
        <f t="shared" ref="F113" si="453">IFERROR(VLOOKUP(B113,Entry,3,FALSE),"")</f>
        <v>Hardy-Hodgson</v>
      </c>
      <c r="G113" t="str">
        <f t="shared" ref="G113" si="454">IFERROR(VLOOKUP(B113,Entry,4,FALSE),"")</f>
        <v>M50</v>
      </c>
      <c r="H113" t="str">
        <f t="shared" ref="H113" si="455">IFERROR(VLOOKUP(B113,Entry,5,FALSE),"")</f>
        <v>Yorkshire Wolds Runners</v>
      </c>
      <c r="I113">
        <v>58</v>
      </c>
      <c r="K113" s="3">
        <v>54</v>
      </c>
      <c r="L113" s="2"/>
      <c r="S113" s="2"/>
    </row>
    <row r="114" spans="1:19" x14ac:dyDescent="0.25">
      <c r="A114" s="2">
        <v>113</v>
      </c>
      <c r="B114" s="2">
        <v>49</v>
      </c>
      <c r="C114" s="2">
        <f t="array" ref="C114">IF(LEFT(G114,1)="M",COUNT(IF(LEFT($G$2:$G114,1)="M",1,"")),"")</f>
        <v>95</v>
      </c>
      <c r="D114" s="2" t="str">
        <f t="array" ref="D114">IF(LEFT(G114,1)="L",COUNT(IF(LEFT($G$2:$G114,1)="L",1,"")),"")</f>
        <v/>
      </c>
      <c r="E114" t="str">
        <f t="shared" ref="E114" si="456">IFERROR(VLOOKUP(B114,Entry,2,FALSE),"")</f>
        <v>Ben</v>
      </c>
      <c r="F114" t="str">
        <f t="shared" ref="F114" si="457">IFERROR(VLOOKUP(B114,Entry,3,FALSE),"")</f>
        <v>Cowton</v>
      </c>
      <c r="G114" t="str">
        <f t="shared" ref="G114" si="458">IFERROR(VLOOKUP(B114,Entry,4,FALSE),"")</f>
        <v>M</v>
      </c>
      <c r="H114" t="str">
        <f t="shared" ref="H114" si="459">IFERROR(VLOOKUP(B114,Entry,5,FALSE),"")</f>
        <v>Beverley AC</v>
      </c>
      <c r="I114">
        <v>59</v>
      </c>
      <c r="K114" s="3">
        <v>0</v>
      </c>
      <c r="L114" s="2"/>
      <c r="S114" s="2"/>
    </row>
    <row r="115" spans="1:19" x14ac:dyDescent="0.25">
      <c r="A115" s="2">
        <v>114</v>
      </c>
      <c r="B115" s="2">
        <v>122</v>
      </c>
      <c r="C115" s="2">
        <f t="array" ref="C115">IF(LEFT(G115,1)="M",COUNT(IF(LEFT($G$2:$G115,1)="M",1,"")),"")</f>
        <v>96</v>
      </c>
      <c r="D115" s="2" t="str">
        <f t="array" ref="D115">IF(LEFT(G115,1)="L",COUNT(IF(LEFT($G$2:$G115,1)="L",1,"")),"")</f>
        <v/>
      </c>
      <c r="E115" t="str">
        <f t="shared" ref="E115" si="460">IFERROR(VLOOKUP(B115,Entry,2,FALSE),"")</f>
        <v>Matt</v>
      </c>
      <c r="F115" t="str">
        <f t="shared" ref="F115" si="461">IFERROR(VLOOKUP(B115,Entry,3,FALSE),"")</f>
        <v>Edey</v>
      </c>
      <c r="G115" t="str">
        <f t="shared" ref="G115" si="462">IFERROR(VLOOKUP(B115,Entry,4,FALSE),"")</f>
        <v>M45</v>
      </c>
      <c r="H115" t="str">
        <f t="shared" ref="H115" si="463">IFERROR(VLOOKUP(B115,Entry,5,FALSE),"")</f>
        <v>Beverley AC</v>
      </c>
      <c r="I115">
        <v>59</v>
      </c>
      <c r="K115" s="3">
        <v>2</v>
      </c>
      <c r="L115" s="2"/>
      <c r="S115" s="2"/>
    </row>
    <row r="116" spans="1:19" x14ac:dyDescent="0.25">
      <c r="A116" s="2">
        <v>115</v>
      </c>
      <c r="B116" s="2">
        <v>422</v>
      </c>
      <c r="C116" s="2">
        <f t="array" ref="C116">IF(LEFT(G116,1)="M",COUNT(IF(LEFT($G$2:$G116,1)="M",1,"")),"")</f>
        <v>97</v>
      </c>
      <c r="D116" s="2" t="str">
        <f t="array" ref="D116">IF(LEFT(G116,1)="L",COUNT(IF(LEFT($G$2:$G116,1)="L",1,"")),"")</f>
        <v/>
      </c>
      <c r="E116" t="str">
        <f t="shared" ref="E116" si="464">IFERROR(VLOOKUP(B116,Entry,2,FALSE),"")</f>
        <v>Michael</v>
      </c>
      <c r="F116" t="str">
        <f t="shared" ref="F116" si="465">IFERROR(VLOOKUP(B116,Entry,3,FALSE),"")</f>
        <v>Pace</v>
      </c>
      <c r="G116" t="str">
        <f t="shared" ref="G116" si="466">IFERROR(VLOOKUP(B116,Entry,4,FALSE),"")</f>
        <v>M50</v>
      </c>
      <c r="H116" t="str">
        <f t="shared" ref="H116" si="467">IFERROR(VLOOKUP(B116,Entry,5,FALSE),"")</f>
        <v>Pocklington Road Runners</v>
      </c>
      <c r="I116">
        <v>59</v>
      </c>
      <c r="K116" s="3">
        <v>6</v>
      </c>
      <c r="L116" s="2"/>
      <c r="S116" s="2"/>
    </row>
    <row r="117" spans="1:19" x14ac:dyDescent="0.25">
      <c r="A117" s="2">
        <v>116</v>
      </c>
      <c r="B117" s="2">
        <v>2</v>
      </c>
      <c r="C117" s="2" t="str">
        <f t="array" ref="C117">IF(LEFT(G117,1)="M",COUNT(IF(LEFT($G$2:$G117,1)="M",1,"")),"")</f>
        <v/>
      </c>
      <c r="D117" s="2">
        <f t="array" ref="D117">IF(LEFT(G117,1)="L",COUNT(IF(LEFT($G$2:$G117,1)="L",1,"")),"")</f>
        <v>19</v>
      </c>
      <c r="E117" t="str">
        <f t="shared" ref="E117" si="468">IFERROR(VLOOKUP(B117,Entry,2,FALSE),"")</f>
        <v>Sam</v>
      </c>
      <c r="F117" t="str">
        <f t="shared" ref="F117" si="469">IFERROR(VLOOKUP(B117,Entry,3,FALSE),"")</f>
        <v>Allen</v>
      </c>
      <c r="G117" t="str">
        <f t="shared" ref="G117" si="470">IFERROR(VLOOKUP(B117,Entry,4,FALSE),"")</f>
        <v>L50</v>
      </c>
      <c r="H117" t="str">
        <f t="shared" ref="H117" si="471">IFERROR(VLOOKUP(B117,Entry,5,FALSE),"")</f>
        <v>Beverley AC</v>
      </c>
      <c r="I117">
        <v>59</v>
      </c>
      <c r="K117" s="3">
        <v>8</v>
      </c>
      <c r="L117" s="2"/>
      <c r="S117" s="2"/>
    </row>
    <row r="118" spans="1:19" x14ac:dyDescent="0.25">
      <c r="A118" s="2">
        <v>117</v>
      </c>
      <c r="B118" s="2">
        <v>403</v>
      </c>
      <c r="C118" s="2" t="str">
        <f t="array" ref="C118">IF(LEFT(G118,1)="M",COUNT(IF(LEFT($G$2:$G118,1)="M",1,"")),"")</f>
        <v/>
      </c>
      <c r="D118" s="2">
        <f t="array" ref="D118">IF(LEFT(G118,1)="L",COUNT(IF(LEFT($G$2:$G118,1)="L",1,"")),"")</f>
        <v>20</v>
      </c>
      <c r="E118" t="str">
        <f t="shared" ref="E118" si="472">IFERROR(VLOOKUP(B118,Entry,2,FALSE),"")</f>
        <v>Ellie</v>
      </c>
      <c r="F118" t="str">
        <f t="shared" ref="F118" si="473">IFERROR(VLOOKUP(B118,Entry,3,FALSE),"")</f>
        <v>Eastwood</v>
      </c>
      <c r="G118" t="str">
        <f t="shared" ref="G118" si="474">IFERROR(VLOOKUP(B118,Entry,4,FALSE),"")</f>
        <v>L40</v>
      </c>
      <c r="H118" t="str">
        <f t="shared" ref="H118" si="475">IFERROR(VLOOKUP(B118,Entry,5,FALSE),"")</f>
        <v>Pocklington Road Runners</v>
      </c>
      <c r="I118">
        <v>59</v>
      </c>
      <c r="K118" s="3">
        <v>19</v>
      </c>
      <c r="L118" s="2"/>
      <c r="S118" s="2"/>
    </row>
    <row r="119" spans="1:19" x14ac:dyDescent="0.25">
      <c r="A119" s="2">
        <v>118</v>
      </c>
      <c r="B119" s="2">
        <v>474</v>
      </c>
      <c r="C119" s="2" t="str">
        <f t="array" ref="C119">IF(LEFT(G119,1)="M",COUNT(IF(LEFT($G$2:$G119,1)="M",1,"")),"")</f>
        <v/>
      </c>
      <c r="D119" s="2">
        <f t="array" ref="D119">IF(LEFT(G119,1)="L",COUNT(IF(LEFT($G$2:$G119,1)="L",1,"")),"")</f>
        <v>21</v>
      </c>
      <c r="E119" t="str">
        <f t="shared" ref="E119" si="476">IFERROR(VLOOKUP(B119,Entry,2,FALSE),"")</f>
        <v>Hannah</v>
      </c>
      <c r="F119" t="str">
        <f t="shared" ref="F119" si="477">IFERROR(VLOOKUP(B119,Entry,3,FALSE),"")</f>
        <v>Eccles</v>
      </c>
      <c r="G119" t="str">
        <f t="shared" ref="G119" si="478">IFERROR(VLOOKUP(B119,Entry,4,FALSE),"")</f>
        <v>L</v>
      </c>
      <c r="H119" t="str">
        <f t="shared" ref="H119" si="479">IFERROR(VLOOKUP(B119,Entry,5,FALSE),"")</f>
        <v>Pocklington Road Runners</v>
      </c>
      <c r="I119">
        <v>59</v>
      </c>
      <c r="K119" s="3">
        <v>33</v>
      </c>
      <c r="L119" s="2"/>
      <c r="S119" s="2"/>
    </row>
    <row r="120" spans="1:19" x14ac:dyDescent="0.25">
      <c r="A120" s="2">
        <v>119</v>
      </c>
      <c r="B120" s="2">
        <v>31</v>
      </c>
      <c r="C120" s="2" t="str">
        <f t="array" ref="C120">IF(LEFT(G120,1)="M",COUNT(IF(LEFT($G$2:$G120,1)="M",1,"")),"")</f>
        <v/>
      </c>
      <c r="D120" s="2">
        <f t="array" ref="D120">IF(LEFT(G120,1)="L",COUNT(IF(LEFT($G$2:$G120,1)="L",1,"")),"")</f>
        <v>22</v>
      </c>
      <c r="E120" t="str">
        <f t="shared" ref="E120" si="480">IFERROR(VLOOKUP(B120,Entry,2,FALSE),"")</f>
        <v>Jayne</v>
      </c>
      <c r="F120" t="str">
        <f t="shared" ref="F120" si="481">IFERROR(VLOOKUP(B120,Entry,3,FALSE),"")</f>
        <v>Dale</v>
      </c>
      <c r="G120" t="str">
        <f t="shared" ref="G120" si="482">IFERROR(VLOOKUP(B120,Entry,4,FALSE),"")</f>
        <v>L60</v>
      </c>
      <c r="H120" t="str">
        <f t="shared" ref="H120" si="483">IFERROR(VLOOKUP(B120,Entry,5,FALSE),"")</f>
        <v>Beverley AC</v>
      </c>
      <c r="I120">
        <v>59</v>
      </c>
      <c r="K120" s="3">
        <v>41</v>
      </c>
      <c r="L120" s="2"/>
      <c r="S120" s="2"/>
    </row>
    <row r="121" spans="1:19" x14ac:dyDescent="0.25">
      <c r="A121" s="2">
        <v>120</v>
      </c>
      <c r="B121" s="2">
        <v>714</v>
      </c>
      <c r="C121" s="2" t="str">
        <f t="array" ref="C121">IF(LEFT(G121,1)="M",COUNT(IF(LEFT($G$2:$G121,1)="M",1,"")),"")</f>
        <v/>
      </c>
      <c r="D121" s="2">
        <f t="array" ref="D121">IF(LEFT(G121,1)="L",COUNT(IF(LEFT($G$2:$G121,1)="L",1,"")),"")</f>
        <v>23</v>
      </c>
      <c r="E121" t="str">
        <f t="shared" ref="E121" si="484">IFERROR(VLOOKUP(B121,Entry,2,FALSE),"")</f>
        <v>Kerry</v>
      </c>
      <c r="F121" t="str">
        <f t="shared" ref="F121" si="485">IFERROR(VLOOKUP(B121,Entry,3,FALSE),"")</f>
        <v>Whitehead</v>
      </c>
      <c r="G121" t="str">
        <f t="shared" ref="G121" si="486">IFERROR(VLOOKUP(B121,Entry,4,FALSE),"")</f>
        <v>L40</v>
      </c>
      <c r="H121" t="str">
        <f t="shared" ref="H121" si="487">IFERROR(VLOOKUP(B121,Entry,5,FALSE),"")</f>
        <v>Bridlington Road Runners</v>
      </c>
      <c r="I121">
        <v>59</v>
      </c>
      <c r="K121" s="3">
        <v>46</v>
      </c>
      <c r="L121" s="2"/>
      <c r="S121" s="2"/>
    </row>
    <row r="122" spans="1:19" x14ac:dyDescent="0.25">
      <c r="A122" s="2">
        <v>121</v>
      </c>
      <c r="B122" s="2">
        <v>34</v>
      </c>
      <c r="C122" s="2">
        <f t="array" ref="C122">IF(LEFT(G122,1)="M",COUNT(IF(LEFT($G$2:$G122,1)="M",1,"")),"")</f>
        <v>98</v>
      </c>
      <c r="D122" s="2" t="str">
        <f t="array" ref="D122">IF(LEFT(G122,1)="L",COUNT(IF(LEFT($G$2:$G122,1)="L",1,"")),"")</f>
        <v/>
      </c>
      <c r="E122" t="str">
        <f t="shared" ref="E122" si="488">IFERROR(VLOOKUP(B122,Entry,2,FALSE),"")</f>
        <v>Alan</v>
      </c>
      <c r="F122" t="str">
        <f t="shared" ref="F122" si="489">IFERROR(VLOOKUP(B122,Entry,3,FALSE),"")</f>
        <v>Flint</v>
      </c>
      <c r="G122" t="str">
        <f t="shared" ref="G122" si="490">IFERROR(VLOOKUP(B122,Entry,4,FALSE),"")</f>
        <v>M70</v>
      </c>
      <c r="H122" t="str">
        <f t="shared" ref="H122" si="491">IFERROR(VLOOKUP(B122,Entry,5,FALSE),"")</f>
        <v>Beverley AC</v>
      </c>
      <c r="I122">
        <v>59</v>
      </c>
      <c r="K122" s="3">
        <v>53</v>
      </c>
      <c r="L122" s="2"/>
      <c r="S122" s="2"/>
    </row>
    <row r="123" spans="1:19" x14ac:dyDescent="0.25">
      <c r="A123" s="2">
        <v>122</v>
      </c>
      <c r="B123" s="2">
        <v>930</v>
      </c>
      <c r="C123" s="2" t="str">
        <f t="array" ref="C123">IF(LEFT(G123,1)="M",COUNT(IF(LEFT($G$2:$G123,1)="M",1,"")),"")</f>
        <v/>
      </c>
      <c r="D123" s="2">
        <f t="array" ref="D123">IF(LEFT(G123,1)="L",COUNT(IF(LEFT($G$2:$G123,1)="L",1,"")),"")</f>
        <v>24</v>
      </c>
      <c r="E123" t="str">
        <f t="shared" ref="E123" si="492">IFERROR(VLOOKUP(B123,Entry,2,FALSE),"")</f>
        <v>Beth</v>
      </c>
      <c r="F123" t="str">
        <f t="shared" ref="F123" si="493">IFERROR(VLOOKUP(B123,Entry,3,FALSE),"")</f>
        <v>Noble</v>
      </c>
      <c r="G123" t="str">
        <f t="shared" ref="G123" si="494">IFERROR(VLOOKUP(B123,Entry,4,FALSE),"")</f>
        <v>L</v>
      </c>
      <c r="H123" t="str">
        <f t="shared" ref="H123" si="495">IFERROR(VLOOKUP(B123,Entry,5,FALSE),"")</f>
        <v>Driffield Striders</v>
      </c>
      <c r="I123">
        <v>60</v>
      </c>
      <c r="K123" s="3">
        <v>5</v>
      </c>
      <c r="L123" s="2"/>
      <c r="S123" s="2"/>
    </row>
    <row r="124" spans="1:19" x14ac:dyDescent="0.25">
      <c r="A124" s="2">
        <v>123</v>
      </c>
      <c r="B124" s="2">
        <v>518</v>
      </c>
      <c r="C124" s="2">
        <f t="array" ref="C124">IF(LEFT(G124,1)="M",COUNT(IF(LEFT($G$2:$G124,1)="M",1,"")),"")</f>
        <v>99</v>
      </c>
      <c r="D124" s="2" t="str">
        <f t="array" ref="D124">IF(LEFT(G124,1)="L",COUNT(IF(LEFT($G$2:$G124,1)="L",1,"")),"")</f>
        <v/>
      </c>
      <c r="E124" t="str">
        <f t="shared" ref="E124" si="496">IFERROR(VLOOKUP(B124,Entry,2,FALSE),"")</f>
        <v>Kevin</v>
      </c>
      <c r="F124" t="str">
        <f t="shared" ref="F124" si="497">IFERROR(VLOOKUP(B124,Entry,3,FALSE),"")</f>
        <v>Penny</v>
      </c>
      <c r="G124" t="str">
        <f t="shared" ref="G124" si="498">IFERROR(VLOOKUP(B124,Entry,4,FALSE),"")</f>
        <v>M60</v>
      </c>
      <c r="H124" t="str">
        <f t="shared" ref="H124" si="499">IFERROR(VLOOKUP(B124,Entry,5,FALSE),"")</f>
        <v>City of Hull AC</v>
      </c>
      <c r="I124">
        <v>60</v>
      </c>
      <c r="K124" s="3">
        <v>11</v>
      </c>
      <c r="L124" s="2"/>
      <c r="S124" s="2"/>
    </row>
    <row r="125" spans="1:19" x14ac:dyDescent="0.25">
      <c r="A125" s="2">
        <v>124</v>
      </c>
      <c r="B125" s="2">
        <v>936</v>
      </c>
      <c r="C125" s="2" t="str">
        <f t="array" ref="C125">IF(LEFT(G125,1)="M",COUNT(IF(LEFT($G$2:$G125,1)="M",1,"")),"")</f>
        <v/>
      </c>
      <c r="D125" s="2">
        <f t="array" ref="D125">IF(LEFT(G125,1)="L",COUNT(IF(LEFT($G$2:$G125,1)="L",1,"")),"")</f>
        <v>25</v>
      </c>
      <c r="E125" t="str">
        <f t="shared" ref="E125" si="500">IFERROR(VLOOKUP(B125,Entry,2,FALSE),"")</f>
        <v>Laura</v>
      </c>
      <c r="F125" t="str">
        <f t="shared" ref="F125" si="501">IFERROR(VLOOKUP(B125,Entry,3,FALSE),"")</f>
        <v>Nichols</v>
      </c>
      <c r="G125" t="str">
        <f t="shared" ref="G125" si="502">IFERROR(VLOOKUP(B125,Entry,4,FALSE),"")</f>
        <v>L</v>
      </c>
      <c r="H125" t="str">
        <f t="shared" ref="H125" si="503">IFERROR(VLOOKUP(B125,Entry,5,FALSE),"")</f>
        <v>Driffield Striders</v>
      </c>
      <c r="I125">
        <v>60</v>
      </c>
      <c r="K125" s="3">
        <v>17</v>
      </c>
      <c r="L125" s="2"/>
      <c r="S125" s="2"/>
    </row>
    <row r="126" spans="1:19" x14ac:dyDescent="0.25">
      <c r="A126" s="2">
        <v>125</v>
      </c>
      <c r="B126" s="2">
        <v>274</v>
      </c>
      <c r="C126" s="2">
        <f t="array" ref="C126">IF(LEFT(G126,1)="M",COUNT(IF(LEFT($G$2:$G126,1)="M",1,"")),"")</f>
        <v>100</v>
      </c>
      <c r="D126" s="2" t="str">
        <f t="array" ref="D126">IF(LEFT(G126,1)="L",COUNT(IF(LEFT($G$2:$G126,1)="L",1,"")),"")</f>
        <v/>
      </c>
      <c r="E126" t="str">
        <f t="shared" ref="E126" si="504">IFERROR(VLOOKUP(B126,Entry,2,FALSE),"")</f>
        <v>Neil</v>
      </c>
      <c r="F126" t="str">
        <f t="shared" ref="F126" si="505">IFERROR(VLOOKUP(B126,Entry,3,FALSE),"")</f>
        <v>Lawson</v>
      </c>
      <c r="G126" t="str">
        <f t="shared" ref="G126" si="506">IFERROR(VLOOKUP(B126,Entry,4,FALSE),"")</f>
        <v>M60</v>
      </c>
      <c r="H126" t="str">
        <f t="shared" ref="H126" si="507">IFERROR(VLOOKUP(B126,Entry,5,FALSE),"")</f>
        <v>Selby Striders</v>
      </c>
      <c r="I126">
        <v>60</v>
      </c>
      <c r="K126" s="3">
        <v>20</v>
      </c>
      <c r="L126" s="2"/>
      <c r="S126" s="2"/>
    </row>
    <row r="127" spans="1:19" x14ac:dyDescent="0.25">
      <c r="A127" s="2">
        <v>126</v>
      </c>
      <c r="B127" s="2">
        <v>145</v>
      </c>
      <c r="C127" s="2">
        <f t="array" ref="C127">IF(LEFT(G127,1)="M",COUNT(IF(LEFT($G$2:$G127,1)="M",1,"")),"")</f>
        <v>101</v>
      </c>
      <c r="D127" s="2" t="str">
        <f t="array" ref="D127">IF(LEFT(G127,1)="L",COUNT(IF(LEFT($G$2:$G127,1)="L",1,"")),"")</f>
        <v/>
      </c>
      <c r="E127" t="str">
        <f t="shared" ref="E127" si="508">IFERROR(VLOOKUP(B127,Entry,2,FALSE),"")</f>
        <v>Andy</v>
      </c>
      <c r="F127" t="str">
        <f t="shared" ref="F127" si="509">IFERROR(VLOOKUP(B127,Entry,3,FALSE),"")</f>
        <v>Trotter</v>
      </c>
      <c r="G127" t="str">
        <f t="shared" ref="G127" si="510">IFERROR(VLOOKUP(B127,Entry,4,FALSE),"")</f>
        <v>M50</v>
      </c>
      <c r="H127" t="str">
        <f t="shared" ref="H127" si="511">IFERROR(VLOOKUP(B127,Entry,5,FALSE),"")</f>
        <v>Goole Viking Striders</v>
      </c>
      <c r="I127">
        <v>60</v>
      </c>
      <c r="K127" s="3">
        <v>24</v>
      </c>
      <c r="L127" s="2"/>
      <c r="S127" s="2"/>
    </row>
    <row r="128" spans="1:19" x14ac:dyDescent="0.25">
      <c r="A128" s="2">
        <v>127</v>
      </c>
      <c r="B128" s="2">
        <v>324</v>
      </c>
      <c r="C128" s="2" t="str">
        <f t="array" ref="C128">IF(LEFT(G128,1)="M",COUNT(IF(LEFT($G$2:$G128,1)="M",1,"")),"")</f>
        <v/>
      </c>
      <c r="D128" s="2">
        <f t="array" ref="D128">IF(LEFT(G128,1)="L",COUNT(IF(LEFT($G$2:$G128,1)="L",1,"")),"")</f>
        <v>26</v>
      </c>
      <c r="E128" t="str">
        <f t="shared" ref="E128" si="512">IFERROR(VLOOKUP(B128,Entry,2,FALSE),"")</f>
        <v>Caroline</v>
      </c>
      <c r="F128" t="str">
        <f t="shared" ref="F128" si="513">IFERROR(VLOOKUP(B128,Entry,3,FALSE),"")</f>
        <v>O'Neill</v>
      </c>
      <c r="G128" t="str">
        <f t="shared" ref="G128" si="514">IFERROR(VLOOKUP(B128,Entry,4,FALSE),"")</f>
        <v>L40</v>
      </c>
      <c r="H128" t="str">
        <f t="shared" ref="H128" si="515">IFERROR(VLOOKUP(B128,Entry,5,FALSE),"")</f>
        <v>Yorkshire Wolds Runners</v>
      </c>
      <c r="I128">
        <v>60</v>
      </c>
      <c r="K128" s="3">
        <v>28</v>
      </c>
      <c r="L128" s="2"/>
      <c r="S128" s="2"/>
    </row>
    <row r="129" spans="1:19" x14ac:dyDescent="0.25">
      <c r="A129" s="2">
        <v>128</v>
      </c>
      <c r="B129" s="2">
        <v>138</v>
      </c>
      <c r="C129" s="2">
        <f t="array" ref="C129">IF(LEFT(G129,1)="M",COUNT(IF(LEFT($G$2:$G129,1)="M",1,"")),"")</f>
        <v>102</v>
      </c>
      <c r="D129" s="2" t="str">
        <f t="array" ref="D129">IF(LEFT(G129,1)="L",COUNT(IF(LEFT($G$2:$G129,1)="L",1,"")),"")</f>
        <v/>
      </c>
      <c r="E129" t="str">
        <f t="shared" ref="E129" si="516">IFERROR(VLOOKUP(B129,Entry,2,FALSE),"")</f>
        <v>Andy</v>
      </c>
      <c r="F129" t="str">
        <f t="shared" ref="F129" si="517">IFERROR(VLOOKUP(B129,Entry,3,FALSE),"")</f>
        <v>Bell</v>
      </c>
      <c r="G129" t="str">
        <f t="shared" ref="G129" si="518">IFERROR(VLOOKUP(B129,Entry,4,FALSE),"")</f>
        <v>M55</v>
      </c>
      <c r="H129" t="str">
        <f t="shared" ref="H129" si="519">IFERROR(VLOOKUP(B129,Entry,5,FALSE),"")</f>
        <v>Goole Viking Striders</v>
      </c>
      <c r="I129">
        <v>60</v>
      </c>
      <c r="K129" s="3">
        <v>35</v>
      </c>
      <c r="L129" s="2"/>
      <c r="S129" s="2"/>
    </row>
    <row r="130" spans="1:19" x14ac:dyDescent="0.25">
      <c r="A130" s="2">
        <v>129</v>
      </c>
      <c r="B130" s="2">
        <v>821</v>
      </c>
      <c r="C130" s="2" t="str">
        <f t="array" ref="C130">IF(LEFT(G130,1)="M",COUNT(IF(LEFT($G$2:$G130,1)="M",1,"")),"")</f>
        <v/>
      </c>
      <c r="D130" s="2">
        <f t="array" ref="D130">IF(LEFT(G130,1)="L",COUNT(IF(LEFT($G$2:$G130,1)="L",1,"")),"")</f>
        <v>27</v>
      </c>
      <c r="E130" t="str">
        <f t="shared" ref="E130" si="520">IFERROR(VLOOKUP(B130,Entry,2,FALSE),"")</f>
        <v>Rebecca</v>
      </c>
      <c r="F130" t="str">
        <f t="shared" ref="F130" si="521">IFERROR(VLOOKUP(B130,Entry,3,FALSE),"")</f>
        <v>Dent</v>
      </c>
      <c r="G130" t="str">
        <f t="shared" ref="G130" si="522">IFERROR(VLOOKUP(B130,Entry,4,FALSE),"")</f>
        <v>L</v>
      </c>
      <c r="H130" t="str">
        <f t="shared" ref="H130" si="523">IFERROR(VLOOKUP(B130,Entry,5,FALSE),"")</f>
        <v>Scarborough AC</v>
      </c>
      <c r="I130">
        <v>60</v>
      </c>
      <c r="K130" s="3">
        <v>43</v>
      </c>
      <c r="L130" s="2"/>
      <c r="S130" s="2"/>
    </row>
    <row r="131" spans="1:19" x14ac:dyDescent="0.25">
      <c r="A131" s="2">
        <v>130</v>
      </c>
      <c r="B131" s="2">
        <v>567</v>
      </c>
      <c r="C131" s="2">
        <f t="array" ref="C131">IF(LEFT(G131,1)="M",COUNT(IF(LEFT($G$2:$G131,1)="M",1,"")),"")</f>
        <v>103</v>
      </c>
      <c r="D131" s="2" t="str">
        <f t="array" ref="D131">IF(LEFT(G131,1)="L",COUNT(IF(LEFT($G$2:$G131,1)="L",1,"")),"")</f>
        <v/>
      </c>
      <c r="E131" t="str">
        <f t="shared" ref="E131" si="524">IFERROR(VLOOKUP(B131,Entry,2,FALSE),"")</f>
        <v>Robin</v>
      </c>
      <c r="F131" t="str">
        <f t="shared" ref="F131" si="525">IFERROR(VLOOKUP(B131,Entry,3,FALSE),"")</f>
        <v>Cottermole</v>
      </c>
      <c r="G131" t="str">
        <f t="shared" ref="G131" si="526">IFERROR(VLOOKUP(B131,Entry,4,FALSE),"")</f>
        <v>M55</v>
      </c>
      <c r="H131" t="str">
        <f t="shared" ref="H131" si="527">IFERROR(VLOOKUP(B131,Entry,5,FALSE),"")</f>
        <v>City of Hull AC</v>
      </c>
      <c r="I131">
        <v>60</v>
      </c>
      <c r="K131" s="3">
        <v>45</v>
      </c>
      <c r="L131" s="2"/>
      <c r="S131" s="2"/>
    </row>
    <row r="132" spans="1:19" x14ac:dyDescent="0.25">
      <c r="A132" s="2">
        <v>131</v>
      </c>
      <c r="B132" s="2">
        <v>425</v>
      </c>
      <c r="C132" s="2" t="str">
        <f t="array" ref="C132">IF(LEFT(G132,1)="M",COUNT(IF(LEFT($G$2:$G132,1)="M",1,"")),"")</f>
        <v/>
      </c>
      <c r="D132" s="2">
        <f t="array" ref="D132">IF(LEFT(G132,1)="L",COUNT(IF(LEFT($G$2:$G132,1)="L",1,"")),"")</f>
        <v>28</v>
      </c>
      <c r="E132" t="str">
        <f t="shared" ref="E132" si="528">IFERROR(VLOOKUP(B132,Entry,2,FALSE),"")</f>
        <v>Lucy</v>
      </c>
      <c r="F132" t="str">
        <f t="shared" ref="F132" si="529">IFERROR(VLOOKUP(B132,Entry,3,FALSE),"")</f>
        <v>Ward</v>
      </c>
      <c r="G132" t="str">
        <f t="shared" ref="G132" si="530">IFERROR(VLOOKUP(B132,Entry,4,FALSE),"")</f>
        <v>L40</v>
      </c>
      <c r="H132" t="str">
        <f t="shared" ref="H132" si="531">IFERROR(VLOOKUP(B132,Entry,5,FALSE),"")</f>
        <v>Pocklington Road Runners</v>
      </c>
      <c r="I132">
        <v>60</v>
      </c>
      <c r="K132" s="3">
        <v>48</v>
      </c>
      <c r="L132" s="2"/>
      <c r="S132" s="2"/>
    </row>
    <row r="133" spans="1:19" x14ac:dyDescent="0.25">
      <c r="A133" s="2">
        <v>132</v>
      </c>
      <c r="B133" s="2">
        <v>439</v>
      </c>
      <c r="C133" s="2" t="str">
        <f t="array" ref="C133">IF(LEFT(G133,1)="M",COUNT(IF(LEFT($G$2:$G133,1)="M",1,"")),"")</f>
        <v/>
      </c>
      <c r="D133" s="2">
        <f t="array" ref="D133">IF(LEFT(G133,1)="L",COUNT(IF(LEFT($G$2:$G133,1)="L",1,"")),"")</f>
        <v>29</v>
      </c>
      <c r="E133" t="str">
        <f t="shared" ref="E133" si="532">IFERROR(VLOOKUP(B133,Entry,2,FALSE),"")</f>
        <v>Fiona</v>
      </c>
      <c r="F133" t="str">
        <f t="shared" ref="F133" si="533">IFERROR(VLOOKUP(B133,Entry,3,FALSE),"")</f>
        <v>Newman Thacker</v>
      </c>
      <c r="G133" t="str">
        <f t="shared" ref="G133" si="534">IFERROR(VLOOKUP(B133,Entry,4,FALSE),"")</f>
        <v>L</v>
      </c>
      <c r="H133" t="str">
        <f t="shared" ref="H133" si="535">IFERROR(VLOOKUP(B133,Entry,5,FALSE),"")</f>
        <v>Pocklington Road Runners</v>
      </c>
      <c r="I133">
        <v>60</v>
      </c>
      <c r="K133" s="3">
        <v>51</v>
      </c>
      <c r="L133" s="2"/>
      <c r="S133" s="2"/>
    </row>
    <row r="134" spans="1:19" x14ac:dyDescent="0.25">
      <c r="A134" s="2">
        <v>133</v>
      </c>
      <c r="B134" s="2">
        <v>742</v>
      </c>
      <c r="C134" s="2">
        <f t="array" ref="C134">IF(LEFT(G134,1)="M",COUNT(IF(LEFT($G$2:$G134,1)="M",1,"")),"")</f>
        <v>104</v>
      </c>
      <c r="D134" s="2" t="str">
        <f t="array" ref="D134">IF(LEFT(G134,1)="L",COUNT(IF(LEFT($G$2:$G134,1)="L",1,"")),"")</f>
        <v/>
      </c>
      <c r="E134" t="str">
        <f t="shared" ref="E134" si="536">IFERROR(VLOOKUP(B134,Entry,2,FALSE),"")</f>
        <v>Simon</v>
      </c>
      <c r="F134" t="str">
        <f t="shared" ref="F134" si="537">IFERROR(VLOOKUP(B134,Entry,3,FALSE),"")</f>
        <v>Ellerker</v>
      </c>
      <c r="G134" t="str">
        <f t="shared" ref="G134" si="538">IFERROR(VLOOKUP(B134,Entry,4,FALSE),"")</f>
        <v>M45</v>
      </c>
      <c r="H134" t="str">
        <f t="shared" ref="H134" si="539">IFERROR(VLOOKUP(B134,Entry,5,FALSE),"")</f>
        <v>Bridlington Road Runners</v>
      </c>
      <c r="I134">
        <v>60</v>
      </c>
      <c r="K134" s="3">
        <v>59</v>
      </c>
      <c r="L134" s="2"/>
      <c r="S134" s="2"/>
    </row>
    <row r="135" spans="1:19" x14ac:dyDescent="0.25">
      <c r="A135" s="2">
        <v>134</v>
      </c>
      <c r="B135" s="2">
        <v>622</v>
      </c>
      <c r="C135" s="2" t="str">
        <f t="array" ref="C135">IF(LEFT(G135,1)="M",COUNT(IF(LEFT($G$2:$G135,1)="M",1,"")),"")</f>
        <v/>
      </c>
      <c r="D135" s="2">
        <f t="array" ref="D135">IF(LEFT(G135,1)="L",COUNT(IF(LEFT($G$2:$G135,1)="L",1,"")),"")</f>
        <v>30</v>
      </c>
      <c r="E135" t="str">
        <f t="shared" ref="E135" si="540">IFERROR(VLOOKUP(B135,Entry,2,FALSE),"")</f>
        <v xml:space="preserve">Janet </v>
      </c>
      <c r="F135" t="str">
        <f t="shared" ref="F135" si="541">IFERROR(VLOOKUP(B135,Entry,3,FALSE),"")</f>
        <v>Suddaby</v>
      </c>
      <c r="G135" t="str">
        <f t="shared" ref="G135" si="542">IFERROR(VLOOKUP(B135,Entry,4,FALSE),"")</f>
        <v>L55</v>
      </c>
      <c r="H135" t="str">
        <f t="shared" ref="H135" si="543">IFERROR(VLOOKUP(B135,Entry,5,FALSE),"")</f>
        <v>East Hull Harriers</v>
      </c>
      <c r="I135">
        <v>61</v>
      </c>
      <c r="K135" s="3">
        <v>12</v>
      </c>
      <c r="L135" s="2"/>
      <c r="S135" s="2"/>
    </row>
    <row r="136" spans="1:19" x14ac:dyDescent="0.25">
      <c r="A136" s="2">
        <v>135</v>
      </c>
      <c r="B136" s="2">
        <v>579</v>
      </c>
      <c r="C136" s="2">
        <f t="array" ref="C136">IF(LEFT(G136,1)="M",COUNT(IF(LEFT($G$2:$G136,1)="M",1,"")),"")</f>
        <v>105</v>
      </c>
      <c r="D136" s="2" t="str">
        <f t="array" ref="D136">IF(LEFT(G136,1)="L",COUNT(IF(LEFT($G$2:$G136,1)="L",1,"")),"")</f>
        <v/>
      </c>
      <c r="E136" t="str">
        <f t="shared" ref="E136" si="544">IFERROR(VLOOKUP(B136,Entry,2,FALSE),"")</f>
        <v>Paul</v>
      </c>
      <c r="F136" t="str">
        <f t="shared" ref="F136" si="545">IFERROR(VLOOKUP(B136,Entry,3,FALSE),"")</f>
        <v>Davis</v>
      </c>
      <c r="G136" t="str">
        <f t="shared" ref="G136" si="546">IFERROR(VLOOKUP(B136,Entry,4,FALSE),"")</f>
        <v>M45</v>
      </c>
      <c r="H136" t="str">
        <f t="shared" ref="H136" si="547">IFERROR(VLOOKUP(B136,Entry,5,FALSE),"")</f>
        <v>City of Hull AC</v>
      </c>
      <c r="I136">
        <v>61</v>
      </c>
      <c r="K136" s="3">
        <v>16</v>
      </c>
      <c r="L136" s="2"/>
      <c r="S136" s="2"/>
    </row>
    <row r="137" spans="1:19" x14ac:dyDescent="0.25">
      <c r="A137" s="2">
        <v>136</v>
      </c>
      <c r="B137" s="2">
        <v>600</v>
      </c>
      <c r="C137" s="2">
        <f t="array" ref="C137">IF(LEFT(G137,1)="M",COUNT(IF(LEFT($G$2:$G137,1)="M",1,"")),"")</f>
        <v>106</v>
      </c>
      <c r="D137" s="2" t="str">
        <f t="array" ref="D137">IF(LEFT(G137,1)="L",COUNT(IF(LEFT($G$2:$G137,1)="L",1,"")),"")</f>
        <v/>
      </c>
      <c r="E137" t="str">
        <f t="shared" ref="E137" si="548">IFERROR(VLOOKUP(B137,Entry,2,FALSE),"")</f>
        <v xml:space="preserve">Gary </v>
      </c>
      <c r="F137" t="str">
        <f t="shared" ref="F137" si="549">IFERROR(VLOOKUP(B137,Entry,3,FALSE),"")</f>
        <v>Smith</v>
      </c>
      <c r="G137" t="str">
        <f t="shared" ref="G137" si="550">IFERROR(VLOOKUP(B137,Entry,4,FALSE),"")</f>
        <v>M45</v>
      </c>
      <c r="H137" t="str">
        <f t="shared" ref="H137" si="551">IFERROR(VLOOKUP(B137,Entry,5,FALSE),"")</f>
        <v>City of Hull AC</v>
      </c>
      <c r="I137">
        <v>61</v>
      </c>
      <c r="K137" s="3">
        <v>30</v>
      </c>
      <c r="L137" s="2"/>
      <c r="S137" s="2"/>
    </row>
    <row r="138" spans="1:19" x14ac:dyDescent="0.25">
      <c r="A138" s="2">
        <v>137</v>
      </c>
      <c r="B138" s="2">
        <v>291</v>
      </c>
      <c r="C138" s="2" t="str">
        <f t="array" ref="C138">IF(LEFT(G138,1)="M",COUNT(IF(LEFT($G$2:$G138,1)="M",1,"")),"")</f>
        <v/>
      </c>
      <c r="D138" s="2">
        <f t="array" ref="D138">IF(LEFT(G138,1)="L",COUNT(IF(LEFT($G$2:$G138,1)="L",1,"")),"")</f>
        <v>31</v>
      </c>
      <c r="E138" t="str">
        <f t="shared" ref="E138" si="552">IFERROR(VLOOKUP(B138,Entry,2,FALSE),"")</f>
        <v>Susan</v>
      </c>
      <c r="F138" t="str">
        <f t="shared" ref="F138" si="553">IFERROR(VLOOKUP(B138,Entry,3,FALSE),"")</f>
        <v xml:space="preserve">Farr </v>
      </c>
      <c r="G138" t="str">
        <f t="shared" ref="G138" si="554">IFERROR(VLOOKUP(B138,Entry,4,FALSE),"")</f>
        <v>L55</v>
      </c>
      <c r="H138" t="str">
        <f t="shared" ref="H138" si="555">IFERROR(VLOOKUP(B138,Entry,5,FALSE),"")</f>
        <v>Selby Striders</v>
      </c>
      <c r="I138">
        <v>61</v>
      </c>
      <c r="K138" s="3">
        <v>48</v>
      </c>
      <c r="L138" s="2"/>
      <c r="S138" s="2"/>
    </row>
    <row r="139" spans="1:19" x14ac:dyDescent="0.25">
      <c r="A139" s="2">
        <v>138</v>
      </c>
      <c r="B139" s="2">
        <v>570</v>
      </c>
      <c r="C139" s="2">
        <f t="array" ref="C139">IF(LEFT(G139,1)="M",COUNT(IF(LEFT($G$2:$G139,1)="M",1,"")),"")</f>
        <v>107</v>
      </c>
      <c r="D139" s="2" t="str">
        <f t="array" ref="D139">IF(LEFT(G139,1)="L",COUNT(IF(LEFT($G$2:$G139,1)="L",1,"")),"")</f>
        <v/>
      </c>
      <c r="E139" t="str">
        <f t="shared" ref="E139" si="556">IFERROR(VLOOKUP(B139,Entry,2,FALSE),"")</f>
        <v>Stuart</v>
      </c>
      <c r="F139" t="str">
        <f t="shared" ref="F139" si="557">IFERROR(VLOOKUP(B139,Entry,3,FALSE),"")</f>
        <v>Buchan</v>
      </c>
      <c r="G139" t="str">
        <f t="shared" ref="G139" si="558">IFERROR(VLOOKUP(B139,Entry,4,FALSE),"")</f>
        <v>M60</v>
      </c>
      <c r="H139" t="str">
        <f t="shared" ref="H139" si="559">IFERROR(VLOOKUP(B139,Entry,5,FALSE),"")</f>
        <v>City of Hull AC</v>
      </c>
      <c r="I139">
        <v>62</v>
      </c>
      <c r="K139" s="3">
        <v>2</v>
      </c>
      <c r="L139" s="2"/>
      <c r="S139" s="2"/>
    </row>
    <row r="140" spans="1:19" x14ac:dyDescent="0.25">
      <c r="A140" s="2">
        <v>139</v>
      </c>
      <c r="B140" s="2">
        <v>319</v>
      </c>
      <c r="C140" s="2">
        <f t="array" ref="C140">IF(LEFT(G140,1)="M",COUNT(IF(LEFT($G$2:$G140,1)="M",1,"")),"")</f>
        <v>108</v>
      </c>
      <c r="D140" s="2" t="str">
        <f t="array" ref="D140">IF(LEFT(G140,1)="L",COUNT(IF(LEFT($G$2:$G140,1)="L",1,"")),"")</f>
        <v/>
      </c>
      <c r="E140" t="str">
        <f t="shared" ref="E140" si="560">IFERROR(VLOOKUP(B140,Entry,2,FALSE),"")</f>
        <v>Steve</v>
      </c>
      <c r="F140" t="str">
        <f t="shared" ref="F140" si="561">IFERROR(VLOOKUP(B140,Entry,3,FALSE),"")</f>
        <v>Purvis</v>
      </c>
      <c r="G140" t="str">
        <f t="shared" ref="G140" si="562">IFERROR(VLOOKUP(B140,Entry,4,FALSE),"")</f>
        <v>M60</v>
      </c>
      <c r="H140" t="str">
        <f t="shared" ref="H140" si="563">IFERROR(VLOOKUP(B140,Entry,5,FALSE),"")</f>
        <v>Yorkshire Wolds Runners</v>
      </c>
      <c r="I140">
        <v>62</v>
      </c>
      <c r="K140" s="3">
        <v>4</v>
      </c>
      <c r="L140" s="2"/>
      <c r="S140" s="2"/>
    </row>
    <row r="141" spans="1:19" x14ac:dyDescent="0.25">
      <c r="A141" s="2">
        <v>140</v>
      </c>
      <c r="B141" s="2">
        <v>627</v>
      </c>
      <c r="C141" s="2">
        <f t="array" ref="C141">IF(LEFT(G141,1)="M",COUNT(IF(LEFT($G$2:$G141,1)="M",1,"")),"")</f>
        <v>109</v>
      </c>
      <c r="D141" s="2" t="str">
        <f t="array" ref="D141">IF(LEFT(G141,1)="L",COUNT(IF(LEFT($G$2:$G141,1)="L",1,"")),"")</f>
        <v/>
      </c>
      <c r="E141" t="str">
        <f t="shared" ref="E141" si="564">IFERROR(VLOOKUP(B141,Entry,2,FALSE),"")</f>
        <v>David</v>
      </c>
      <c r="F141" t="str">
        <f t="shared" ref="F141" si="565">IFERROR(VLOOKUP(B141,Entry,3,FALSE),"")</f>
        <v>Butt</v>
      </c>
      <c r="G141" t="str">
        <f t="shared" ref="G141" si="566">IFERROR(VLOOKUP(B141,Entry,4,FALSE),"")</f>
        <v>M65</v>
      </c>
      <c r="H141" t="str">
        <f t="shared" ref="H141" si="567">IFERROR(VLOOKUP(B141,Entry,5,FALSE),"")</f>
        <v>East Hull Harriers</v>
      </c>
      <c r="I141">
        <v>62</v>
      </c>
      <c r="K141" s="3">
        <v>19</v>
      </c>
      <c r="L141" s="2"/>
      <c r="S141" s="2"/>
    </row>
    <row r="142" spans="1:19" x14ac:dyDescent="0.25">
      <c r="A142" s="2">
        <v>141</v>
      </c>
      <c r="B142" s="2">
        <v>454</v>
      </c>
      <c r="C142" s="2">
        <f t="array" ref="C142">IF(LEFT(G142,1)="M",COUNT(IF(LEFT($G$2:$G142,1)="M",1,"")),"")</f>
        <v>110</v>
      </c>
      <c r="D142" s="2" t="str">
        <f t="array" ref="D142">IF(LEFT(G142,1)="L",COUNT(IF(LEFT($G$2:$G142,1)="L",1,"")),"")</f>
        <v/>
      </c>
      <c r="E142" t="str">
        <f t="shared" ref="E142" si="568">IFERROR(VLOOKUP(B142,Entry,2,FALSE),"")</f>
        <v>Julian</v>
      </c>
      <c r="F142" t="str">
        <f t="shared" ref="F142" si="569">IFERROR(VLOOKUP(B142,Entry,3,FALSE),"")</f>
        <v>Horsley</v>
      </c>
      <c r="G142" t="str">
        <f t="shared" ref="G142" si="570">IFERROR(VLOOKUP(B142,Entry,4,FALSE),"")</f>
        <v>M55</v>
      </c>
      <c r="H142" t="str">
        <f t="shared" ref="H142" si="571">IFERROR(VLOOKUP(B142,Entry,5,FALSE),"")</f>
        <v>Pocklington Road Runners</v>
      </c>
      <c r="I142">
        <v>62</v>
      </c>
      <c r="K142" s="3">
        <v>27</v>
      </c>
      <c r="L142" s="2"/>
      <c r="S142" s="2"/>
    </row>
    <row r="143" spans="1:19" x14ac:dyDescent="0.25">
      <c r="A143" s="2">
        <v>142</v>
      </c>
      <c r="B143" s="2">
        <v>69</v>
      </c>
      <c r="C143" s="2">
        <f t="array" ref="C143">IF(LEFT(G143,1)="M",COUNT(IF(LEFT($G$2:$G143,1)="M",1,"")),"")</f>
        <v>111</v>
      </c>
      <c r="D143" s="2" t="str">
        <f t="array" ref="D143">IF(LEFT(G143,1)="L",COUNT(IF(LEFT($G$2:$G143,1)="L",1,"")),"")</f>
        <v/>
      </c>
      <c r="E143" t="str">
        <f t="shared" ref="E143" si="572">IFERROR(VLOOKUP(B143,Entry,2,FALSE),"")</f>
        <v>Steve</v>
      </c>
      <c r="F143" t="str">
        <f t="shared" ref="F143" si="573">IFERROR(VLOOKUP(B143,Entry,3,FALSE),"")</f>
        <v>Richmond</v>
      </c>
      <c r="G143" t="str">
        <f t="shared" ref="G143" si="574">IFERROR(VLOOKUP(B143,Entry,4,FALSE),"")</f>
        <v>M65</v>
      </c>
      <c r="H143" t="str">
        <f t="shared" ref="H143" si="575">IFERROR(VLOOKUP(B143,Entry,5,FALSE),"")</f>
        <v>Beverley AC</v>
      </c>
      <c r="I143">
        <v>62</v>
      </c>
      <c r="K143" s="3">
        <v>34</v>
      </c>
      <c r="L143" s="2"/>
      <c r="S143" s="2"/>
    </row>
    <row r="144" spans="1:19" x14ac:dyDescent="0.25">
      <c r="A144" s="2">
        <v>143</v>
      </c>
      <c r="B144" s="2">
        <v>629</v>
      </c>
      <c r="C144" s="2">
        <f t="array" ref="C144">IF(LEFT(G144,1)="M",COUNT(IF(LEFT($G$2:$G144,1)="M",1,"")),"")</f>
        <v>112</v>
      </c>
      <c r="D144" s="2" t="str">
        <f t="array" ref="D144">IF(LEFT(G144,1)="L",COUNT(IF(LEFT($G$2:$G144,1)="L",1,"")),"")</f>
        <v/>
      </c>
      <c r="E144" t="str">
        <f t="shared" ref="E144" si="576">IFERROR(VLOOKUP(B144,Entry,2,FALSE),"")</f>
        <v>Jeremy</v>
      </c>
      <c r="F144" t="str">
        <f t="shared" ref="F144" si="577">IFERROR(VLOOKUP(B144,Entry,3,FALSE),"")</f>
        <v>Kaye</v>
      </c>
      <c r="G144" t="str">
        <f t="shared" ref="G144" si="578">IFERROR(VLOOKUP(B144,Entry,4,FALSE),"")</f>
        <v>M50</v>
      </c>
      <c r="H144" t="str">
        <f t="shared" ref="H144" si="579">IFERROR(VLOOKUP(B144,Entry,5,FALSE),"")</f>
        <v>East Hull Harriers</v>
      </c>
      <c r="I144">
        <v>62</v>
      </c>
      <c r="K144" s="3">
        <v>40</v>
      </c>
      <c r="L144" s="2"/>
      <c r="S144" s="2"/>
    </row>
    <row r="145" spans="1:19" x14ac:dyDescent="0.25">
      <c r="A145" s="2">
        <v>144</v>
      </c>
      <c r="B145" s="2">
        <v>244</v>
      </c>
      <c r="C145" s="2" t="str">
        <f t="array" ref="C145">IF(LEFT(G145,1)="M",COUNT(IF(LEFT($G$2:$G145,1)="M",1,"")),"")</f>
        <v/>
      </c>
      <c r="D145" s="2">
        <f t="array" ref="D145">IF(LEFT(G145,1)="L",COUNT(IF(LEFT($G$2:$G145,1)="L",1,"")),"")</f>
        <v>32</v>
      </c>
      <c r="E145" t="str">
        <f t="shared" ref="E145" si="580">IFERROR(VLOOKUP(B145,Entry,2,FALSE),"")</f>
        <v>Adele</v>
      </c>
      <c r="F145" t="str">
        <f t="shared" ref="F145" si="581">IFERROR(VLOOKUP(B145,Entry,3,FALSE),"")</f>
        <v>Parker</v>
      </c>
      <c r="G145" t="str">
        <f t="shared" ref="G145" si="582">IFERROR(VLOOKUP(B145,Entry,4,FALSE),"")</f>
        <v>L40</v>
      </c>
      <c r="H145" t="str">
        <f t="shared" ref="H145" si="583">IFERROR(VLOOKUP(B145,Entry,5,FALSE),"")</f>
        <v>Selby Striders</v>
      </c>
      <c r="I145">
        <v>62</v>
      </c>
      <c r="K145" s="3">
        <v>42</v>
      </c>
      <c r="L145" s="2"/>
      <c r="S145" s="2"/>
    </row>
    <row r="146" spans="1:19" x14ac:dyDescent="0.25">
      <c r="A146" s="2">
        <v>145</v>
      </c>
      <c r="B146" s="2">
        <v>413</v>
      </c>
      <c r="C146" s="2">
        <f t="array" ref="C146">IF(LEFT(G146,1)="M",COUNT(IF(LEFT($G$2:$G146,1)="M",1,"")),"")</f>
        <v>113</v>
      </c>
      <c r="D146" s="2" t="str">
        <f t="array" ref="D146">IF(LEFT(G146,1)="L",COUNT(IF(LEFT($G$2:$G146,1)="L",1,"")),"")</f>
        <v/>
      </c>
      <c r="E146" t="str">
        <f t="shared" ref="E146" si="584">IFERROR(VLOOKUP(B146,Entry,2,FALSE),"")</f>
        <v>Andrew</v>
      </c>
      <c r="F146" t="str">
        <f t="shared" ref="F146" si="585">IFERROR(VLOOKUP(B146,Entry,3,FALSE),"")</f>
        <v>Brookes</v>
      </c>
      <c r="G146" t="str">
        <f t="shared" ref="G146" si="586">IFERROR(VLOOKUP(B146,Entry,4,FALSE),"")</f>
        <v>M</v>
      </c>
      <c r="H146" t="str">
        <f t="shared" ref="H146" si="587">IFERROR(VLOOKUP(B146,Entry,5,FALSE),"")</f>
        <v>Pocklington Road Runners</v>
      </c>
      <c r="I146">
        <v>62</v>
      </c>
      <c r="K146" s="3">
        <v>44</v>
      </c>
      <c r="L146" s="2"/>
      <c r="S146" s="2"/>
    </row>
    <row r="147" spans="1:19" x14ac:dyDescent="0.25">
      <c r="A147" s="2">
        <v>146</v>
      </c>
      <c r="B147" s="2">
        <v>595</v>
      </c>
      <c r="C147" s="2" t="str">
        <f t="array" ref="C147">IF(LEFT(G147,1)="M",COUNT(IF(LEFT($G$2:$G147,1)="M",1,"")),"")</f>
        <v/>
      </c>
      <c r="D147" s="2">
        <f t="array" ref="D147">IF(LEFT(G147,1)="L",COUNT(IF(LEFT($G$2:$G147,1)="L",1,"")),"")</f>
        <v>33</v>
      </c>
      <c r="E147" t="str">
        <f t="shared" ref="E147" si="588">IFERROR(VLOOKUP(B147,Entry,2,FALSE),"")</f>
        <v>Pam</v>
      </c>
      <c r="F147" t="str">
        <f t="shared" ref="F147" si="589">IFERROR(VLOOKUP(B147,Entry,3,FALSE),"")</f>
        <v>Edgar</v>
      </c>
      <c r="G147" t="str">
        <f t="shared" ref="G147" si="590">IFERROR(VLOOKUP(B147,Entry,4,FALSE),"")</f>
        <v>L45</v>
      </c>
      <c r="H147" t="str">
        <f t="shared" ref="H147" si="591">IFERROR(VLOOKUP(B147,Entry,5,FALSE),"")</f>
        <v>City of Hull AC</v>
      </c>
      <c r="I147">
        <v>62</v>
      </c>
      <c r="K147" s="3">
        <v>46</v>
      </c>
      <c r="L147" s="2"/>
      <c r="S147" s="2"/>
    </row>
    <row r="148" spans="1:19" x14ac:dyDescent="0.25">
      <c r="A148" s="2">
        <v>147</v>
      </c>
      <c r="B148" s="2">
        <v>414</v>
      </c>
      <c r="C148" s="2" t="str">
        <f t="array" ref="C148">IF(LEFT(G148,1)="M",COUNT(IF(LEFT($G$2:$G148,1)="M",1,"")),"")</f>
        <v/>
      </c>
      <c r="D148" s="2">
        <f t="array" ref="D148">IF(LEFT(G148,1)="L",COUNT(IF(LEFT($G$2:$G148,1)="L",1,"")),"")</f>
        <v>34</v>
      </c>
      <c r="E148" t="str">
        <f t="shared" ref="E148" si="592">IFERROR(VLOOKUP(B148,Entry,2,FALSE),"")</f>
        <v>Wendy</v>
      </c>
      <c r="F148" t="str">
        <f t="shared" ref="F148" si="593">IFERROR(VLOOKUP(B148,Entry,3,FALSE),"")</f>
        <v>Cree</v>
      </c>
      <c r="G148" t="str">
        <f t="shared" ref="G148" si="594">IFERROR(VLOOKUP(B148,Entry,4,FALSE),"")</f>
        <v>L45</v>
      </c>
      <c r="H148" t="str">
        <f t="shared" ref="H148" si="595">IFERROR(VLOOKUP(B148,Entry,5,FALSE),"")</f>
        <v>Pocklington Road Runners</v>
      </c>
      <c r="I148">
        <v>62</v>
      </c>
      <c r="K148" s="3">
        <v>47</v>
      </c>
      <c r="L148" s="2"/>
      <c r="S148" s="2"/>
    </row>
    <row r="149" spans="1:19" x14ac:dyDescent="0.25">
      <c r="A149" s="2">
        <v>148</v>
      </c>
      <c r="B149" s="2">
        <v>545</v>
      </c>
      <c r="C149" s="2" t="str">
        <f t="array" ref="C149">IF(LEFT(G149,1)="M",COUNT(IF(LEFT($G$2:$G149,1)="M",1,"")),"")</f>
        <v/>
      </c>
      <c r="D149" s="2">
        <f t="array" ref="D149">IF(LEFT(G149,1)="L",COUNT(IF(LEFT($G$2:$G149,1)="L",1,"")),"")</f>
        <v>35</v>
      </c>
      <c r="E149" t="str">
        <f t="shared" ref="E149" si="596">IFERROR(VLOOKUP(B149,Entry,2,FALSE),"")</f>
        <v>Sally</v>
      </c>
      <c r="F149" t="str">
        <f t="shared" ref="F149" si="597">IFERROR(VLOOKUP(B149,Entry,3,FALSE),"")</f>
        <v>Precious</v>
      </c>
      <c r="G149" t="str">
        <f t="shared" ref="G149" si="598">IFERROR(VLOOKUP(B149,Entry,4,FALSE),"")</f>
        <v>L50</v>
      </c>
      <c r="H149" t="str">
        <f t="shared" ref="H149" si="599">IFERROR(VLOOKUP(B149,Entry,5,FALSE),"")</f>
        <v>City of Hull AC</v>
      </c>
      <c r="I149">
        <v>62</v>
      </c>
      <c r="K149" s="3">
        <v>55</v>
      </c>
      <c r="L149" s="2"/>
      <c r="S149" s="2"/>
    </row>
    <row r="150" spans="1:19" x14ac:dyDescent="0.25">
      <c r="A150" s="2">
        <v>149</v>
      </c>
      <c r="B150" s="2">
        <v>445</v>
      </c>
      <c r="C150" s="2" t="str">
        <f t="array" ref="C150">IF(LEFT(G150,1)="M",COUNT(IF(LEFT($G$2:$G150,1)="M",1,"")),"")</f>
        <v/>
      </c>
      <c r="D150" s="2">
        <f t="array" ref="D150">IF(LEFT(G150,1)="L",COUNT(IF(LEFT($G$2:$G150,1)="L",1,"")),"")</f>
        <v>36</v>
      </c>
      <c r="E150" t="str">
        <f t="shared" ref="E150" si="600">IFERROR(VLOOKUP(B150,Entry,2,FALSE),"")</f>
        <v>Elizabeth</v>
      </c>
      <c r="F150" t="str">
        <f t="shared" ref="F150" si="601">IFERROR(VLOOKUP(B150,Entry,3,FALSE),"")</f>
        <v>Beardsley</v>
      </c>
      <c r="G150" t="str">
        <f t="shared" ref="G150" si="602">IFERROR(VLOOKUP(B150,Entry,4,FALSE),"")</f>
        <v>L55</v>
      </c>
      <c r="H150" t="str">
        <f t="shared" ref="H150" si="603">IFERROR(VLOOKUP(B150,Entry,5,FALSE),"")</f>
        <v>Pocklington Road Runners</v>
      </c>
      <c r="I150">
        <v>63</v>
      </c>
      <c r="K150" s="3">
        <v>5</v>
      </c>
      <c r="L150" s="2"/>
      <c r="S150" s="2"/>
    </row>
    <row r="151" spans="1:19" x14ac:dyDescent="0.25">
      <c r="A151" s="2">
        <v>150</v>
      </c>
      <c r="B151" s="2">
        <v>25</v>
      </c>
      <c r="C151" s="2">
        <f t="array" ref="C151">IF(LEFT(G151,1)="M",COUNT(IF(LEFT($G$2:$G151,1)="M",1,"")),"")</f>
        <v>114</v>
      </c>
      <c r="D151" s="2" t="str">
        <f t="array" ref="D151">IF(LEFT(G151,1)="L",COUNT(IF(LEFT($G$2:$G151,1)="L",1,"")),"")</f>
        <v/>
      </c>
      <c r="E151" t="str">
        <f t="shared" ref="E151" si="604">IFERROR(VLOOKUP(B151,Entry,2,FALSE),"")</f>
        <v>Pete</v>
      </c>
      <c r="F151" t="str">
        <f t="shared" ref="F151" si="605">IFERROR(VLOOKUP(B151,Entry,3,FALSE),"")</f>
        <v>Watkinson</v>
      </c>
      <c r="G151" t="str">
        <f t="shared" ref="G151" si="606">IFERROR(VLOOKUP(B151,Entry,4,FALSE),"")</f>
        <v>M65</v>
      </c>
      <c r="H151" t="str">
        <f t="shared" ref="H151" si="607">IFERROR(VLOOKUP(B151,Entry,5,FALSE),"")</f>
        <v>Beverley AC</v>
      </c>
      <c r="I151">
        <v>63</v>
      </c>
      <c r="K151" s="3">
        <v>8</v>
      </c>
      <c r="L151" s="2"/>
      <c r="S151" s="2"/>
    </row>
    <row r="152" spans="1:19" x14ac:dyDescent="0.25">
      <c r="A152" s="2">
        <v>151</v>
      </c>
      <c r="B152" s="2">
        <v>502</v>
      </c>
      <c r="C152" s="2" t="str">
        <f t="array" ref="C152">IF(LEFT(G152,1)="M",COUNT(IF(LEFT($G$2:$G152,1)="M",1,"")),"")</f>
        <v/>
      </c>
      <c r="D152" s="2">
        <f t="array" ref="D152">IF(LEFT(G152,1)="L",COUNT(IF(LEFT($G$2:$G152,1)="L",1,"")),"")</f>
        <v>37</v>
      </c>
      <c r="E152" t="str">
        <f t="shared" ref="E152" si="608">IFERROR(VLOOKUP(B152,Entry,2,FALSE),"")</f>
        <v>Jeannine</v>
      </c>
      <c r="F152" t="str">
        <f t="shared" ref="F152" si="609">IFERROR(VLOOKUP(B152,Entry,3,FALSE),"")</f>
        <v>Ursell</v>
      </c>
      <c r="G152" t="str">
        <f t="shared" ref="G152" si="610">IFERROR(VLOOKUP(B152,Entry,4,FALSE),"")</f>
        <v>L45</v>
      </c>
      <c r="H152" t="str">
        <f t="shared" ref="H152" si="611">IFERROR(VLOOKUP(B152,Entry,5,FALSE),"")</f>
        <v>City of Hull AC</v>
      </c>
      <c r="I152">
        <v>63</v>
      </c>
      <c r="K152" s="3">
        <v>14</v>
      </c>
      <c r="L152" s="2"/>
      <c r="S152" s="2"/>
    </row>
    <row r="153" spans="1:19" x14ac:dyDescent="0.25">
      <c r="A153" s="2">
        <v>152</v>
      </c>
      <c r="B153" s="2">
        <v>530</v>
      </c>
      <c r="C153" s="2">
        <f t="array" ref="C153">IF(LEFT(G153,1)="M",COUNT(IF(LEFT($G$2:$G153,1)="M",1,"")),"")</f>
        <v>115</v>
      </c>
      <c r="D153" s="2" t="str">
        <f t="array" ref="D153">IF(LEFT(G153,1)="L",COUNT(IF(LEFT($G$2:$G153,1)="L",1,"")),"")</f>
        <v/>
      </c>
      <c r="E153" t="str">
        <f t="shared" ref="E153" si="612">IFERROR(VLOOKUP(B153,Entry,2,FALSE),"")</f>
        <v>John</v>
      </c>
      <c r="F153" t="str">
        <f t="shared" ref="F153" si="613">IFERROR(VLOOKUP(B153,Entry,3,FALSE),"")</f>
        <v>Smith</v>
      </c>
      <c r="G153" t="str">
        <f t="shared" ref="G153" si="614">IFERROR(VLOOKUP(B153,Entry,4,FALSE),"")</f>
        <v>M65</v>
      </c>
      <c r="H153" t="str">
        <f t="shared" ref="H153" si="615">IFERROR(VLOOKUP(B153,Entry,5,FALSE),"")</f>
        <v>City of Hull AC</v>
      </c>
      <c r="I153">
        <v>63</v>
      </c>
      <c r="K153" s="3">
        <v>18</v>
      </c>
      <c r="L153" s="2"/>
      <c r="S153" s="2"/>
    </row>
    <row r="154" spans="1:19" x14ac:dyDescent="0.25">
      <c r="A154" s="2">
        <v>153</v>
      </c>
      <c r="B154" s="2">
        <v>736</v>
      </c>
      <c r="C154" s="2" t="str">
        <f t="array" ref="C154">IF(LEFT(G154,1)="M",COUNT(IF(LEFT($G$2:$G154,1)="M",1,"")),"")</f>
        <v/>
      </c>
      <c r="D154" s="2">
        <f t="array" ref="D154">IF(LEFT(G154,1)="L",COUNT(IF(LEFT($G$2:$G154,1)="L",1,"")),"")</f>
        <v>38</v>
      </c>
      <c r="E154" t="str">
        <f t="shared" ref="E154" si="616">IFERROR(VLOOKUP(B154,Entry,2,FALSE),"")</f>
        <v xml:space="preserve">Janet </v>
      </c>
      <c r="F154" t="str">
        <f t="shared" ref="F154" si="617">IFERROR(VLOOKUP(B154,Entry,3,FALSE),"")</f>
        <v>Potter</v>
      </c>
      <c r="G154" t="str">
        <f t="shared" ref="G154" si="618">IFERROR(VLOOKUP(B154,Entry,4,FALSE),"")</f>
        <v>L65</v>
      </c>
      <c r="H154" t="str">
        <f t="shared" ref="H154" si="619">IFERROR(VLOOKUP(B154,Entry,5,FALSE),"")</f>
        <v>Bridlington Road Runners</v>
      </c>
      <c r="I154">
        <v>63</v>
      </c>
      <c r="K154" s="3">
        <v>20</v>
      </c>
      <c r="L154" s="2"/>
      <c r="S154" s="2"/>
    </row>
    <row r="155" spans="1:19" x14ac:dyDescent="0.25">
      <c r="A155" s="2">
        <v>154</v>
      </c>
      <c r="B155" s="2">
        <v>23</v>
      </c>
      <c r="C155" s="2">
        <f t="array" ref="C155">IF(LEFT(G155,1)="M",COUNT(IF(LEFT($G$2:$G155,1)="M",1,"")),"")</f>
        <v>116</v>
      </c>
      <c r="D155" s="2" t="str">
        <f t="array" ref="D155">IF(LEFT(G155,1)="L",COUNT(IF(LEFT($G$2:$G155,1)="L",1,"")),"")</f>
        <v/>
      </c>
      <c r="E155" t="str">
        <f t="shared" ref="E155" si="620">IFERROR(VLOOKUP(B155,Entry,2,FALSE),"")</f>
        <v>Stephen</v>
      </c>
      <c r="F155" t="str">
        <f t="shared" ref="F155" si="621">IFERROR(VLOOKUP(B155,Entry,3,FALSE),"")</f>
        <v>Williets</v>
      </c>
      <c r="G155" t="str">
        <f t="shared" ref="G155" si="622">IFERROR(VLOOKUP(B155,Entry,4,FALSE),"")</f>
        <v>M55</v>
      </c>
      <c r="H155" t="str">
        <f t="shared" ref="H155" si="623">IFERROR(VLOOKUP(B155,Entry,5,FALSE),"")</f>
        <v>Beverley AC</v>
      </c>
      <c r="I155">
        <v>63</v>
      </c>
      <c r="K155" s="3">
        <v>22</v>
      </c>
      <c r="L155" s="2"/>
      <c r="S155" s="2"/>
    </row>
    <row r="156" spans="1:19" x14ac:dyDescent="0.25">
      <c r="A156" s="2">
        <v>155</v>
      </c>
      <c r="B156" s="2">
        <v>599</v>
      </c>
      <c r="C156" s="2" t="str">
        <f t="array" ref="C156">IF(LEFT(G156,1)="M",COUNT(IF(LEFT($G$2:$G156,1)="M",1,"")),"")</f>
        <v/>
      </c>
      <c r="D156" s="2">
        <f t="array" ref="D156">IF(LEFT(G156,1)="L",COUNT(IF(LEFT($G$2:$G156,1)="L",1,"")),"")</f>
        <v>39</v>
      </c>
      <c r="E156" t="str">
        <f t="shared" ref="E156" si="624">IFERROR(VLOOKUP(B156,Entry,2,FALSE),"")</f>
        <v>Cheryl</v>
      </c>
      <c r="F156" t="str">
        <f t="shared" ref="F156" si="625">IFERROR(VLOOKUP(B156,Entry,3,FALSE),"")</f>
        <v>Ashdown</v>
      </c>
      <c r="G156" t="str">
        <f t="shared" ref="G156" si="626">IFERROR(VLOOKUP(B156,Entry,4,FALSE),"")</f>
        <v>L55</v>
      </c>
      <c r="H156" t="str">
        <f t="shared" ref="H156" si="627">IFERROR(VLOOKUP(B156,Entry,5,FALSE),"")</f>
        <v>City of Hull AC</v>
      </c>
      <c r="I156">
        <v>63</v>
      </c>
      <c r="K156" s="3">
        <v>25</v>
      </c>
      <c r="L156" s="2"/>
      <c r="S156" s="2"/>
    </row>
    <row r="157" spans="1:19" x14ac:dyDescent="0.25">
      <c r="A157" s="2">
        <v>156</v>
      </c>
      <c r="B157" s="2">
        <v>522</v>
      </c>
      <c r="C157" s="2" t="str">
        <f t="array" ref="C157">IF(LEFT(G157,1)="M",COUNT(IF(LEFT($G$2:$G157,1)="M",1,"")),"")</f>
        <v/>
      </c>
      <c r="D157" s="2">
        <f t="array" ref="D157">IF(LEFT(G157,1)="L",COUNT(IF(LEFT($G$2:$G157,1)="L",1,"")),"")</f>
        <v>40</v>
      </c>
      <c r="E157" t="str">
        <f t="shared" ref="E157" si="628">IFERROR(VLOOKUP(B157,Entry,2,FALSE),"")</f>
        <v>Shaneen</v>
      </c>
      <c r="F157" t="str">
        <f t="shared" ref="F157" si="629">IFERROR(VLOOKUP(B157,Entry,3,FALSE),"")</f>
        <v>Platten</v>
      </c>
      <c r="G157" t="str">
        <f t="shared" ref="G157" si="630">IFERROR(VLOOKUP(B157,Entry,4,FALSE),"")</f>
        <v>L45</v>
      </c>
      <c r="H157" t="str">
        <f t="shared" ref="H157" si="631">IFERROR(VLOOKUP(B157,Entry,5,FALSE),"")</f>
        <v>City of Hull AC</v>
      </c>
      <c r="I157">
        <v>63</v>
      </c>
      <c r="K157" s="3">
        <v>29</v>
      </c>
      <c r="L157" s="2"/>
      <c r="S157" s="2"/>
    </row>
    <row r="158" spans="1:19" x14ac:dyDescent="0.25">
      <c r="A158" s="2">
        <v>157</v>
      </c>
      <c r="B158" s="2">
        <v>331</v>
      </c>
      <c r="C158" s="2" t="str">
        <f t="array" ref="C158">IF(LEFT(G158,1)="M",COUNT(IF(LEFT($G$2:$G158,1)="M",1,"")),"")</f>
        <v/>
      </c>
      <c r="D158" s="2">
        <f t="array" ref="D158">IF(LEFT(G158,1)="L",COUNT(IF(LEFT($G$2:$G158,1)="L",1,"")),"")</f>
        <v>41</v>
      </c>
      <c r="E158" t="str">
        <f t="shared" ref="E158" si="632">IFERROR(VLOOKUP(B158,Entry,2,FALSE),"")</f>
        <v>Kathryn</v>
      </c>
      <c r="F158" t="str">
        <f t="shared" ref="F158" si="633">IFERROR(VLOOKUP(B158,Entry,3,FALSE),"")</f>
        <v>Hammond</v>
      </c>
      <c r="G158" t="str">
        <f t="shared" ref="G158" si="634">IFERROR(VLOOKUP(B158,Entry,4,FALSE),"")</f>
        <v>L45</v>
      </c>
      <c r="H158" t="str">
        <f t="shared" ref="H158" si="635">IFERROR(VLOOKUP(B158,Entry,5,FALSE),"")</f>
        <v>Yorkshire Wolds Runners</v>
      </c>
      <c r="I158">
        <v>63</v>
      </c>
      <c r="K158" s="3">
        <v>39</v>
      </c>
      <c r="L158" s="2"/>
      <c r="S158" s="2"/>
    </row>
    <row r="159" spans="1:19" x14ac:dyDescent="0.25">
      <c r="A159" s="2">
        <v>158</v>
      </c>
      <c r="B159" s="2">
        <v>268</v>
      </c>
      <c r="C159" s="2">
        <f t="array" ref="C159">IF(LEFT(G159,1)="M",COUNT(IF(LEFT($G$2:$G159,1)="M",1,"")),"")</f>
        <v>117</v>
      </c>
      <c r="D159" s="2" t="str">
        <f t="array" ref="D159">IF(LEFT(G159,1)="L",COUNT(IF(LEFT($G$2:$G159,1)="L",1,"")),"")</f>
        <v/>
      </c>
      <c r="E159" t="str">
        <f t="shared" ref="E159" si="636">IFERROR(VLOOKUP(B159,Entry,2,FALSE),"")</f>
        <v>Stephen</v>
      </c>
      <c r="F159" t="str">
        <f t="shared" ref="F159" si="637">IFERROR(VLOOKUP(B159,Entry,3,FALSE),"")</f>
        <v>O'Neill</v>
      </c>
      <c r="G159" t="str">
        <f t="shared" ref="G159" si="638">IFERROR(VLOOKUP(B159,Entry,4,FALSE),"")</f>
        <v>M50</v>
      </c>
      <c r="H159" t="str">
        <f t="shared" ref="H159" si="639">IFERROR(VLOOKUP(B159,Entry,5,FALSE),"")</f>
        <v>Selby Striders</v>
      </c>
      <c r="I159">
        <v>63</v>
      </c>
      <c r="K159" s="3">
        <v>48</v>
      </c>
      <c r="L159" s="2"/>
      <c r="S159" s="2"/>
    </row>
    <row r="160" spans="1:19" x14ac:dyDescent="0.25">
      <c r="A160" s="2">
        <v>159</v>
      </c>
      <c r="B160" s="2">
        <v>67</v>
      </c>
      <c r="C160" s="2" t="str">
        <f t="array" ref="C160">IF(LEFT(G160,1)="M",COUNT(IF(LEFT($G$2:$G160,1)="M",1,"")),"")</f>
        <v/>
      </c>
      <c r="D160" s="2">
        <f t="array" ref="D160">IF(LEFT(G160,1)="L",COUNT(IF(LEFT($G$2:$G160,1)="L",1,"")),"")</f>
        <v>42</v>
      </c>
      <c r="E160" t="str">
        <f t="shared" ref="E160" si="640">IFERROR(VLOOKUP(B160,Entry,2,FALSE),"")</f>
        <v>Lauren</v>
      </c>
      <c r="F160" t="str">
        <f t="shared" ref="F160" si="641">IFERROR(VLOOKUP(B160,Entry,3,FALSE),"")</f>
        <v>Turner</v>
      </c>
      <c r="G160" t="str">
        <f t="shared" ref="G160" si="642">IFERROR(VLOOKUP(B160,Entry,4,FALSE),"")</f>
        <v>L</v>
      </c>
      <c r="H160" t="str">
        <f t="shared" ref="H160" si="643">IFERROR(VLOOKUP(B160,Entry,5,FALSE),"")</f>
        <v>Beverley AC</v>
      </c>
      <c r="I160">
        <v>63</v>
      </c>
      <c r="K160" s="3">
        <v>52</v>
      </c>
      <c r="L160" s="2"/>
      <c r="S160" s="2"/>
    </row>
    <row r="161" spans="1:19" x14ac:dyDescent="0.25">
      <c r="A161" s="2">
        <v>160</v>
      </c>
      <c r="B161" s="2">
        <v>569</v>
      </c>
      <c r="C161" s="2" t="str">
        <f t="array" ref="C161">IF(LEFT(G161,1)="M",COUNT(IF(LEFT($G$2:$G161,1)="M",1,"")),"")</f>
        <v/>
      </c>
      <c r="D161" s="2">
        <f t="array" ref="D161">IF(LEFT(G161,1)="L",COUNT(IF(LEFT($G$2:$G161,1)="L",1,"")),"")</f>
        <v>43</v>
      </c>
      <c r="E161" t="str">
        <f t="shared" ref="E161" si="644">IFERROR(VLOOKUP(B161,Entry,2,FALSE),"")</f>
        <v>Lucy</v>
      </c>
      <c r="F161" t="str">
        <f t="shared" ref="F161" si="645">IFERROR(VLOOKUP(B161,Entry,3,FALSE),"")</f>
        <v>Khan</v>
      </c>
      <c r="G161" t="str">
        <f t="shared" ref="G161" si="646">IFERROR(VLOOKUP(B161,Entry,4,FALSE),"")</f>
        <v>L50</v>
      </c>
      <c r="H161" t="str">
        <f t="shared" ref="H161" si="647">IFERROR(VLOOKUP(B161,Entry,5,FALSE),"")</f>
        <v>City of Hull AC</v>
      </c>
      <c r="I161">
        <v>63</v>
      </c>
      <c r="K161" s="3">
        <v>57</v>
      </c>
      <c r="L161" s="2"/>
      <c r="S161" s="2"/>
    </row>
    <row r="162" spans="1:19" x14ac:dyDescent="0.25">
      <c r="A162" s="2">
        <v>161</v>
      </c>
      <c r="B162" s="2">
        <v>102</v>
      </c>
      <c r="C162" s="2">
        <f t="array" ref="C162">IF(LEFT(G162,1)="M",COUNT(IF(LEFT($G$2:$G162,1)="M",1,"")),"")</f>
        <v>118</v>
      </c>
      <c r="D162" s="2" t="str">
        <f t="array" ref="D162">IF(LEFT(G162,1)="L",COUNT(IF(LEFT($G$2:$G162,1)="L",1,"")),"")</f>
        <v/>
      </c>
      <c r="E162" t="str">
        <f t="shared" ref="E162" si="648">IFERROR(VLOOKUP(B162,Entry,2,FALSE),"")</f>
        <v>Simon</v>
      </c>
      <c r="F162" t="str">
        <f t="shared" ref="F162" si="649">IFERROR(VLOOKUP(B162,Entry,3,FALSE),"")</f>
        <v>Shiels</v>
      </c>
      <c r="G162" t="str">
        <f t="shared" ref="G162" si="650">IFERROR(VLOOKUP(B162,Entry,4,FALSE),"")</f>
        <v>M40</v>
      </c>
      <c r="H162" t="str">
        <f t="shared" ref="H162" si="651">IFERROR(VLOOKUP(B162,Entry,5,FALSE),"")</f>
        <v>Beverley AC</v>
      </c>
      <c r="I162">
        <v>64</v>
      </c>
      <c r="K162" s="3">
        <v>18</v>
      </c>
      <c r="L162" s="2"/>
      <c r="S162" s="2"/>
    </row>
    <row r="163" spans="1:19" x14ac:dyDescent="0.25">
      <c r="A163" s="2">
        <v>162</v>
      </c>
      <c r="B163" s="2">
        <v>322</v>
      </c>
      <c r="C163" s="2">
        <f t="array" ref="C163">IF(LEFT(G163,1)="M",COUNT(IF(LEFT($G$2:$G163,1)="M",1,"")),"")</f>
        <v>119</v>
      </c>
      <c r="D163" s="2" t="str">
        <f t="array" ref="D163">IF(LEFT(G163,1)="L",COUNT(IF(LEFT($G$2:$G163,1)="L",1,"")),"")</f>
        <v/>
      </c>
      <c r="E163" t="str">
        <f t="shared" ref="E163" si="652">IFERROR(VLOOKUP(B163,Entry,2,FALSE),"")</f>
        <v>Tim</v>
      </c>
      <c r="F163" t="str">
        <f t="shared" ref="F163" si="653">IFERROR(VLOOKUP(B163,Entry,3,FALSE),"")</f>
        <v>Hammond</v>
      </c>
      <c r="G163" t="str">
        <f t="shared" ref="G163" si="654">IFERROR(VLOOKUP(B163,Entry,4,FALSE),"")</f>
        <v>M45</v>
      </c>
      <c r="H163" t="str">
        <f t="shared" ref="H163" si="655">IFERROR(VLOOKUP(B163,Entry,5,FALSE),"")</f>
        <v>Yorkshire Wolds Runners</v>
      </c>
      <c r="I163">
        <v>64</v>
      </c>
      <c r="K163" s="3">
        <v>25</v>
      </c>
      <c r="L163" s="2"/>
      <c r="S163" s="2"/>
    </row>
    <row r="164" spans="1:19" x14ac:dyDescent="0.25">
      <c r="A164" s="2">
        <v>163</v>
      </c>
      <c r="B164" s="2">
        <v>278</v>
      </c>
      <c r="C164" s="2">
        <f t="array" ref="C164">IF(LEFT(G164,1)="M",COUNT(IF(LEFT($G$2:$G164,1)="M",1,"")),"")</f>
        <v>120</v>
      </c>
      <c r="D164" s="2" t="str">
        <f t="array" ref="D164">IF(LEFT(G164,1)="L",COUNT(IF(LEFT($G$2:$G164,1)="L",1,"")),"")</f>
        <v/>
      </c>
      <c r="E164" t="str">
        <f t="shared" ref="E164" si="656">IFERROR(VLOOKUP(B164,Entry,2,FALSE),"")</f>
        <v>Richard</v>
      </c>
      <c r="F164" t="str">
        <f t="shared" ref="F164" si="657">IFERROR(VLOOKUP(B164,Entry,3,FALSE),"")</f>
        <v>Bromley</v>
      </c>
      <c r="G164" t="str">
        <f t="shared" ref="G164" si="658">IFERROR(VLOOKUP(B164,Entry,4,FALSE),"")</f>
        <v>M70</v>
      </c>
      <c r="H164" t="str">
        <f t="shared" ref="H164" si="659">IFERROR(VLOOKUP(B164,Entry,5,FALSE),"")</f>
        <v>Selby Striders</v>
      </c>
      <c r="I164">
        <v>64</v>
      </c>
      <c r="K164" s="3">
        <v>26</v>
      </c>
      <c r="L164" s="2"/>
      <c r="S164" s="2"/>
    </row>
    <row r="165" spans="1:19" x14ac:dyDescent="0.25">
      <c r="A165" s="2">
        <v>164</v>
      </c>
      <c r="B165" s="2">
        <v>137</v>
      </c>
      <c r="C165" s="2">
        <f t="array" ref="C165">IF(LEFT(G165,1)="M",COUNT(IF(LEFT($G$2:$G165,1)="M",1,"")),"")</f>
        <v>121</v>
      </c>
      <c r="D165" s="2" t="str">
        <f t="array" ref="D165">IF(LEFT(G165,1)="L",COUNT(IF(LEFT($G$2:$G165,1)="L",1,"")),"")</f>
        <v/>
      </c>
      <c r="E165" t="str">
        <f t="shared" ref="E165" si="660">IFERROR(VLOOKUP(B165,Entry,2,FALSE),"")</f>
        <v>Neil</v>
      </c>
      <c r="F165" t="str">
        <f t="shared" ref="F165" si="661">IFERROR(VLOOKUP(B165,Entry,3,FALSE),"")</f>
        <v>Stead</v>
      </c>
      <c r="G165" t="str">
        <f t="shared" ref="G165" si="662">IFERROR(VLOOKUP(B165,Entry,4,FALSE),"")</f>
        <v>M55</v>
      </c>
      <c r="H165" t="str">
        <f t="shared" ref="H165" si="663">IFERROR(VLOOKUP(B165,Entry,5,FALSE),"")</f>
        <v>Goole Viking Striders</v>
      </c>
      <c r="I165">
        <v>64</v>
      </c>
      <c r="K165" s="3">
        <v>27</v>
      </c>
      <c r="L165" s="2"/>
      <c r="S165" s="2"/>
    </row>
    <row r="166" spans="1:19" x14ac:dyDescent="0.25">
      <c r="A166" s="2">
        <v>165</v>
      </c>
      <c r="B166" s="2">
        <v>175</v>
      </c>
      <c r="C166" s="2" t="str">
        <f t="array" ref="C166">IF(LEFT(G166,1)="M",COUNT(IF(LEFT($G$2:$G166,1)="M",1,"")),"")</f>
        <v/>
      </c>
      <c r="D166" s="2">
        <f t="array" ref="D166">IF(LEFT(G166,1)="L",COUNT(IF(LEFT($G$2:$G166,1)="L",1,"")),"")</f>
        <v>44</v>
      </c>
      <c r="E166" t="str">
        <f t="shared" ref="E166" si="664">IFERROR(VLOOKUP(B166,Entry,2,FALSE),"")</f>
        <v>Julie</v>
      </c>
      <c r="F166" t="str">
        <f t="shared" ref="F166" si="665">IFERROR(VLOOKUP(B166,Entry,3,FALSE),"")</f>
        <v>Masterman</v>
      </c>
      <c r="G166" t="str">
        <f t="shared" ref="G166" si="666">IFERROR(VLOOKUP(B166,Entry,4,FALSE),"")</f>
        <v>L55</v>
      </c>
      <c r="H166" t="str">
        <f t="shared" ref="H166" si="667">IFERROR(VLOOKUP(B166,Entry,5,FALSE),"")</f>
        <v>Goole Viking Striders</v>
      </c>
      <c r="I166">
        <v>64</v>
      </c>
      <c r="K166" s="3">
        <v>30</v>
      </c>
      <c r="L166" s="2"/>
      <c r="S166" s="2"/>
    </row>
    <row r="167" spans="1:19" x14ac:dyDescent="0.25">
      <c r="A167" s="2">
        <v>166</v>
      </c>
      <c r="B167" s="2">
        <v>256</v>
      </c>
      <c r="C167" s="2" t="str">
        <f t="array" ref="C167">IF(LEFT(G167,1)="M",COUNT(IF(LEFT($G$2:$G167,1)="M",1,"")),"")</f>
        <v/>
      </c>
      <c r="D167" s="2">
        <f t="array" ref="D167">IF(LEFT(G167,1)="L",COUNT(IF(LEFT($G$2:$G167,1)="L",1,"")),"")</f>
        <v>45</v>
      </c>
      <c r="E167" t="str">
        <f t="shared" ref="E167" si="668">IFERROR(VLOOKUP(B167,Entry,2,FALSE),"")</f>
        <v>Nikki</v>
      </c>
      <c r="F167" t="str">
        <f t="shared" ref="F167" si="669">IFERROR(VLOOKUP(B167,Entry,3,FALSE),"")</f>
        <v>Whattam</v>
      </c>
      <c r="G167" t="str">
        <f t="shared" ref="G167" si="670">IFERROR(VLOOKUP(B167,Entry,4,FALSE),"")</f>
        <v>L40</v>
      </c>
      <c r="H167" t="str">
        <f t="shared" ref="H167" si="671">IFERROR(VLOOKUP(B167,Entry,5,FALSE),"")</f>
        <v>Selby Striders</v>
      </c>
      <c r="I167">
        <v>64</v>
      </c>
      <c r="K167" s="3">
        <v>45</v>
      </c>
      <c r="L167" s="2"/>
      <c r="S167" s="2"/>
    </row>
    <row r="168" spans="1:19" x14ac:dyDescent="0.25">
      <c r="A168" s="2">
        <v>167</v>
      </c>
      <c r="B168" s="2">
        <v>448</v>
      </c>
      <c r="C168" s="2">
        <f t="array" ref="C168">IF(LEFT(G168,1)="M",COUNT(IF(LEFT($G$2:$G168,1)="M",1,"")),"")</f>
        <v>122</v>
      </c>
      <c r="D168" s="2" t="str">
        <f t="array" ref="D168">IF(LEFT(G168,1)="L",COUNT(IF(LEFT($G$2:$G168,1)="L",1,"")),"")</f>
        <v/>
      </c>
      <c r="E168" t="str">
        <f t="shared" ref="E168" si="672">IFERROR(VLOOKUP(B168,Entry,2,FALSE),"")</f>
        <v>Alan</v>
      </c>
      <c r="F168" t="str">
        <f t="shared" ref="F168" si="673">IFERROR(VLOOKUP(B168,Entry,3,FALSE),"")</f>
        <v>Kendra</v>
      </c>
      <c r="G168" t="str">
        <f t="shared" ref="G168" si="674">IFERROR(VLOOKUP(B168,Entry,4,FALSE),"")</f>
        <v>M55</v>
      </c>
      <c r="H168" t="str">
        <f t="shared" ref="H168" si="675">IFERROR(VLOOKUP(B168,Entry,5,FALSE),"")</f>
        <v>Pocklington Road Runners</v>
      </c>
      <c r="I168">
        <v>64</v>
      </c>
      <c r="K168" s="3">
        <v>53</v>
      </c>
      <c r="L168" s="2"/>
      <c r="S168" s="2"/>
    </row>
    <row r="169" spans="1:19" x14ac:dyDescent="0.25">
      <c r="A169" s="2">
        <v>168</v>
      </c>
      <c r="B169" s="2">
        <v>525</v>
      </c>
      <c r="C169" s="2" t="str">
        <f t="array" ref="C169">IF(LEFT(G169,1)="M",COUNT(IF(LEFT($G$2:$G169,1)="M",1,"")),"")</f>
        <v/>
      </c>
      <c r="D169" s="2">
        <f t="array" ref="D169">IF(LEFT(G169,1)="L",COUNT(IF(LEFT($G$2:$G169,1)="L",1,"")),"")</f>
        <v>46</v>
      </c>
      <c r="E169" t="str">
        <f t="shared" ref="E169" si="676">IFERROR(VLOOKUP(B169,Entry,2,FALSE),"")</f>
        <v>Lindi</v>
      </c>
      <c r="F169" t="str">
        <f t="shared" ref="F169" si="677">IFERROR(VLOOKUP(B169,Entry,3,FALSE),"")</f>
        <v>Day</v>
      </c>
      <c r="G169" t="str">
        <f t="shared" ref="G169" si="678">IFERROR(VLOOKUP(B169,Entry,4,FALSE),"")</f>
        <v>L45</v>
      </c>
      <c r="H169" t="str">
        <f t="shared" ref="H169" si="679">IFERROR(VLOOKUP(B169,Entry,5,FALSE),"")</f>
        <v>City of Hull AC</v>
      </c>
      <c r="I169">
        <v>65</v>
      </c>
      <c r="K169" s="3">
        <v>4</v>
      </c>
      <c r="L169" s="2"/>
      <c r="S169" s="2"/>
    </row>
    <row r="170" spans="1:19" x14ac:dyDescent="0.25">
      <c r="A170" s="2">
        <v>169</v>
      </c>
      <c r="B170" s="2">
        <v>759</v>
      </c>
      <c r="C170" s="2">
        <f t="array" ref="C170">IF(LEFT(G170,1)="M",COUNT(IF(LEFT($G$2:$G170,1)="M",1,"")),"")</f>
        <v>123</v>
      </c>
      <c r="D170" s="2" t="str">
        <f t="array" ref="D170">IF(LEFT(G170,1)="L",COUNT(IF(LEFT($G$2:$G170,1)="L",1,"")),"")</f>
        <v/>
      </c>
      <c r="E170" t="str">
        <f t="shared" ref="E170" si="680">IFERROR(VLOOKUP(B170,Entry,2,FALSE),"")</f>
        <v>Tom</v>
      </c>
      <c r="F170" t="str">
        <f t="shared" ref="F170" si="681">IFERROR(VLOOKUP(B170,Entry,3,FALSE),"")</f>
        <v>Fynn</v>
      </c>
      <c r="G170" t="str">
        <f t="shared" ref="G170" si="682">IFERROR(VLOOKUP(B170,Entry,4,FALSE),"")</f>
        <v>M40</v>
      </c>
      <c r="H170" t="str">
        <f t="shared" ref="H170" si="683">IFERROR(VLOOKUP(B170,Entry,5,FALSE),"")</f>
        <v>Bridlington Road Runners</v>
      </c>
      <c r="I170">
        <v>65</v>
      </c>
      <c r="K170" s="3">
        <v>16</v>
      </c>
      <c r="L170" s="2"/>
      <c r="S170" s="2"/>
    </row>
    <row r="171" spans="1:19" x14ac:dyDescent="0.25">
      <c r="A171" s="2">
        <v>170</v>
      </c>
      <c r="B171" s="2">
        <v>824</v>
      </c>
      <c r="C171" s="2">
        <f t="array" ref="C171">IF(LEFT(G171,1)="M",COUNT(IF(LEFT($G$2:$G171,1)="M",1,"")),"")</f>
        <v>124</v>
      </c>
      <c r="D171" s="2" t="str">
        <f t="array" ref="D171">IF(LEFT(G171,1)="L",COUNT(IF(LEFT($G$2:$G171,1)="L",1,"")),"")</f>
        <v/>
      </c>
      <c r="E171" t="str">
        <f t="shared" ref="E171" si="684">IFERROR(VLOOKUP(B171,Entry,2,FALSE),"")</f>
        <v xml:space="preserve">Dave </v>
      </c>
      <c r="F171" t="str">
        <f t="shared" ref="F171" si="685">IFERROR(VLOOKUP(B171,Entry,3,FALSE),"")</f>
        <v>Fox</v>
      </c>
      <c r="G171" t="str">
        <f t="shared" ref="G171" si="686">IFERROR(VLOOKUP(B171,Entry,4,FALSE),"")</f>
        <v>M70</v>
      </c>
      <c r="H171" t="str">
        <f t="shared" ref="H171" si="687">IFERROR(VLOOKUP(B171,Entry,5,FALSE),"")</f>
        <v>Scarborough AC</v>
      </c>
      <c r="I171">
        <v>65</v>
      </c>
      <c r="K171" s="3">
        <v>43</v>
      </c>
      <c r="L171" s="2"/>
      <c r="S171" s="2"/>
    </row>
    <row r="172" spans="1:19" x14ac:dyDescent="0.25">
      <c r="A172" s="2">
        <v>171</v>
      </c>
      <c r="B172" s="2">
        <v>206</v>
      </c>
      <c r="C172" s="2">
        <f t="array" ref="C172">IF(LEFT(G172,1)="M",COUNT(IF(LEFT($G$2:$G172,1)="M",1,"")),"")</f>
        <v>125</v>
      </c>
      <c r="D172" s="2" t="str">
        <f t="array" ref="D172">IF(LEFT(G172,1)="L",COUNT(IF(LEFT($G$2:$G172,1)="L",1,"")),"")</f>
        <v/>
      </c>
      <c r="E172" t="str">
        <f t="shared" ref="E172" si="688">IFERROR(VLOOKUP(B172,Entry,2,FALSE),"")</f>
        <v>Mark</v>
      </c>
      <c r="F172" t="str">
        <f t="shared" ref="F172" si="689">IFERROR(VLOOKUP(B172,Entry,3,FALSE),"")</f>
        <v>Allitt</v>
      </c>
      <c r="G172" t="str">
        <f t="shared" ref="G172" si="690">IFERROR(VLOOKUP(B172,Entry,4,FALSE),"")</f>
        <v>M60</v>
      </c>
      <c r="H172" t="str">
        <f t="shared" ref="H172" si="691">IFERROR(VLOOKUP(B172,Entry,5,FALSE),"")</f>
        <v>Selby Striders</v>
      </c>
      <c r="I172">
        <v>65</v>
      </c>
      <c r="K172" s="3">
        <v>53</v>
      </c>
      <c r="L172" s="2"/>
      <c r="S172" s="2"/>
    </row>
    <row r="173" spans="1:19" x14ac:dyDescent="0.25">
      <c r="A173" s="2">
        <v>172</v>
      </c>
      <c r="B173" s="2">
        <v>612</v>
      </c>
      <c r="C173" s="2">
        <f t="array" ref="C173">IF(LEFT(G173,1)="M",COUNT(IF(LEFT($G$2:$G173,1)="M",1,"")),"")</f>
        <v>126</v>
      </c>
      <c r="D173" s="2" t="str">
        <f t="array" ref="D173">IF(LEFT(G173,1)="L",COUNT(IF(LEFT($G$2:$G173,1)="L",1,"")),"")</f>
        <v/>
      </c>
      <c r="E173" t="str">
        <f t="shared" ref="E173" si="692">IFERROR(VLOOKUP(B173,Entry,2,FALSE),"")</f>
        <v>Farhat</v>
      </c>
      <c r="F173" t="str">
        <f t="shared" ref="F173" si="693">IFERROR(VLOOKUP(B173,Entry,3,FALSE),"")</f>
        <v>Ali Barg</v>
      </c>
      <c r="G173" t="str">
        <f t="shared" ref="G173" si="694">IFERROR(VLOOKUP(B173,Entry,4,FALSE),"")</f>
        <v>M45</v>
      </c>
      <c r="H173" t="str">
        <f t="shared" ref="H173" si="695">IFERROR(VLOOKUP(B173,Entry,5,FALSE),"")</f>
        <v>East Hull Harriers</v>
      </c>
      <c r="I173">
        <v>65</v>
      </c>
      <c r="K173" s="3">
        <v>56</v>
      </c>
      <c r="L173" s="2"/>
      <c r="S173" s="2"/>
    </row>
    <row r="174" spans="1:19" x14ac:dyDescent="0.25">
      <c r="A174" s="2">
        <v>173</v>
      </c>
      <c r="B174" s="2">
        <v>201</v>
      </c>
      <c r="C174" s="2">
        <f t="array" ref="C174">IF(LEFT(G174,1)="M",COUNT(IF(LEFT($G$2:$G174,1)="M",1,"")),"")</f>
        <v>127</v>
      </c>
      <c r="D174" s="2" t="str">
        <f t="array" ref="D174">IF(LEFT(G174,1)="L",COUNT(IF(LEFT($G$2:$G174,1)="L",1,"")),"")</f>
        <v/>
      </c>
      <c r="E174" t="str">
        <f t="shared" ref="E174" si="696">IFERROR(VLOOKUP(B174,Entry,2,FALSE),"")</f>
        <v>Stephen</v>
      </c>
      <c r="F174" t="str">
        <f t="shared" ref="F174" si="697">IFERROR(VLOOKUP(B174,Entry,3,FALSE),"")</f>
        <v>Hopwood</v>
      </c>
      <c r="G174" t="str">
        <f t="shared" ref="G174" si="698">IFERROR(VLOOKUP(B174,Entry,4,FALSE),"")</f>
        <v>M50</v>
      </c>
      <c r="H174" t="str">
        <f t="shared" ref="H174" si="699">IFERROR(VLOOKUP(B174,Entry,5,FALSE),"")</f>
        <v>Selby Striders</v>
      </c>
      <c r="I174">
        <v>66</v>
      </c>
      <c r="K174" s="3">
        <v>1</v>
      </c>
      <c r="L174" s="2"/>
      <c r="S174" s="2"/>
    </row>
    <row r="175" spans="1:19" x14ac:dyDescent="0.25">
      <c r="A175" s="2">
        <v>174</v>
      </c>
      <c r="B175" s="2">
        <v>937</v>
      </c>
      <c r="C175" s="2">
        <f t="array" ref="C175">IF(LEFT(G175,1)="M",COUNT(IF(LEFT($G$2:$G175,1)="M",1,"")),"")</f>
        <v>128</v>
      </c>
      <c r="D175" s="2" t="str">
        <f t="array" ref="D175">IF(LEFT(G175,1)="L",COUNT(IF(LEFT($G$2:$G175,1)="L",1,"")),"")</f>
        <v/>
      </c>
      <c r="E175" t="str">
        <f t="shared" ref="E175" si="700">IFERROR(VLOOKUP(B175,Entry,2,FALSE),"")</f>
        <v xml:space="preserve">Daniel </v>
      </c>
      <c r="F175" t="str">
        <f t="shared" ref="F175" si="701">IFERROR(VLOOKUP(B175,Entry,3,FALSE),"")</f>
        <v>Kirby</v>
      </c>
      <c r="G175" t="str">
        <f t="shared" ref="G175" si="702">IFERROR(VLOOKUP(B175,Entry,4,FALSE),"")</f>
        <v>M</v>
      </c>
      <c r="H175" t="str">
        <f t="shared" ref="H175" si="703">IFERROR(VLOOKUP(B175,Entry,5,FALSE),"")</f>
        <v>Driffield Striders</v>
      </c>
      <c r="I175">
        <v>66</v>
      </c>
      <c r="K175" s="3">
        <v>2</v>
      </c>
      <c r="L175" s="2"/>
      <c r="S175" s="2"/>
    </row>
    <row r="176" spans="1:19" x14ac:dyDescent="0.25">
      <c r="A176" s="2">
        <v>175</v>
      </c>
      <c r="B176" s="2">
        <v>237</v>
      </c>
      <c r="C176" s="2">
        <f t="array" ref="C176">IF(LEFT(G176,1)="M",COUNT(IF(LEFT($G$2:$G176,1)="M",1,"")),"")</f>
        <v>129</v>
      </c>
      <c r="D176" s="2" t="str">
        <f t="array" ref="D176">IF(LEFT(G176,1)="L",COUNT(IF(LEFT($G$2:$G176,1)="L",1,"")),"")</f>
        <v/>
      </c>
      <c r="E176" t="str">
        <f t="shared" ref="E176" si="704">IFERROR(VLOOKUP(B176,Entry,2,FALSE),"")</f>
        <v>Stephen</v>
      </c>
      <c r="F176" t="str">
        <f t="shared" ref="F176" si="705">IFERROR(VLOOKUP(B176,Entry,3,FALSE),"")</f>
        <v>Pratt</v>
      </c>
      <c r="G176" t="str">
        <f t="shared" ref="G176" si="706">IFERROR(VLOOKUP(B176,Entry,4,FALSE),"")</f>
        <v>M45</v>
      </c>
      <c r="H176" t="str">
        <f t="shared" ref="H176" si="707">IFERROR(VLOOKUP(B176,Entry,5,FALSE),"")</f>
        <v>Selby Striders</v>
      </c>
      <c r="I176">
        <v>66</v>
      </c>
      <c r="K176" s="3">
        <v>3</v>
      </c>
      <c r="L176" s="2"/>
      <c r="S176" s="2"/>
    </row>
    <row r="177" spans="1:19" x14ac:dyDescent="0.25">
      <c r="A177" s="2">
        <v>176</v>
      </c>
      <c r="B177" s="2">
        <v>601</v>
      </c>
      <c r="C177" s="2" t="str">
        <f t="array" ref="C177">IF(LEFT(G177,1)="M",COUNT(IF(LEFT($G$2:$G177,1)="M",1,"")),"")</f>
        <v/>
      </c>
      <c r="D177" s="2">
        <f t="array" ref="D177">IF(LEFT(G177,1)="L",COUNT(IF(LEFT($G$2:$G177,1)="L",1,"")),"")</f>
        <v>47</v>
      </c>
      <c r="E177" t="str">
        <f t="shared" ref="E177" si="708">IFERROR(VLOOKUP(B177,Entry,2,FALSE),"")</f>
        <v xml:space="preserve">Shirley </v>
      </c>
      <c r="F177" t="str">
        <f t="shared" ref="F177" si="709">IFERROR(VLOOKUP(B177,Entry,3,FALSE),"")</f>
        <v>Oglesby</v>
      </c>
      <c r="G177" t="str">
        <f t="shared" ref="G177" si="710">IFERROR(VLOOKUP(B177,Entry,4,FALSE),"")</f>
        <v>L65</v>
      </c>
      <c r="H177" t="str">
        <f t="shared" ref="H177" si="711">IFERROR(VLOOKUP(B177,Entry,5,FALSE),"")</f>
        <v>East Hull Harriers</v>
      </c>
      <c r="I177">
        <v>66</v>
      </c>
      <c r="K177" s="3">
        <v>4</v>
      </c>
      <c r="L177" s="2"/>
      <c r="S177" s="2"/>
    </row>
    <row r="178" spans="1:19" x14ac:dyDescent="0.25">
      <c r="A178" s="2">
        <v>177</v>
      </c>
      <c r="B178" s="2">
        <v>176</v>
      </c>
      <c r="C178" s="2" t="str">
        <f t="array" ref="C178">IF(LEFT(G178,1)="M",COUNT(IF(LEFT($G$2:$G178,1)="M",1,"")),"")</f>
        <v/>
      </c>
      <c r="D178" s="2">
        <f t="array" ref="D178">IF(LEFT(G178,1)="L",COUNT(IF(LEFT($G$2:$G178,1)="L",1,"")),"")</f>
        <v>48</v>
      </c>
      <c r="E178" t="str">
        <f t="shared" ref="E178" si="712">IFERROR(VLOOKUP(B178,Entry,2,FALSE),"")</f>
        <v>Philippa</v>
      </c>
      <c r="F178" t="str">
        <f t="shared" ref="F178" si="713">IFERROR(VLOOKUP(B178,Entry,3,FALSE),"")</f>
        <v>Oldridge</v>
      </c>
      <c r="G178" t="str">
        <f t="shared" ref="G178" si="714">IFERROR(VLOOKUP(B178,Entry,4,FALSE),"")</f>
        <v>L</v>
      </c>
      <c r="H178" t="str">
        <f t="shared" ref="H178" si="715">IFERROR(VLOOKUP(B178,Entry,5,FALSE),"")</f>
        <v>Goole Viking Striders</v>
      </c>
      <c r="I178">
        <v>66</v>
      </c>
      <c r="K178" s="3">
        <v>9</v>
      </c>
      <c r="L178" s="2"/>
      <c r="S178" s="2"/>
    </row>
    <row r="179" spans="1:19" x14ac:dyDescent="0.25">
      <c r="A179" s="2">
        <v>178</v>
      </c>
      <c r="B179" s="2">
        <v>217</v>
      </c>
      <c r="C179" s="2" t="str">
        <f t="array" ref="C179">IF(LEFT(G179,1)="M",COUNT(IF(LEFT($G$2:$G179,1)="M",1,"")),"")</f>
        <v/>
      </c>
      <c r="D179" s="2">
        <f t="array" ref="D179">IF(LEFT(G179,1)="L",COUNT(IF(LEFT($G$2:$G179,1)="L",1,"")),"")</f>
        <v>49</v>
      </c>
      <c r="E179" t="str">
        <f t="shared" ref="E179" si="716">IFERROR(VLOOKUP(B179,Entry,2,FALSE),"")</f>
        <v>Rachel</v>
      </c>
      <c r="F179" t="str">
        <f t="shared" ref="F179" si="717">IFERROR(VLOOKUP(B179,Entry,3,FALSE),"")</f>
        <v>Bostock</v>
      </c>
      <c r="G179" t="str">
        <f t="shared" ref="G179" si="718">IFERROR(VLOOKUP(B179,Entry,4,FALSE),"")</f>
        <v>L35</v>
      </c>
      <c r="H179" t="str">
        <f t="shared" ref="H179" si="719">IFERROR(VLOOKUP(B179,Entry,5,FALSE),"")</f>
        <v>Selby Striders</v>
      </c>
      <c r="I179">
        <v>66</v>
      </c>
      <c r="K179" s="3">
        <v>10</v>
      </c>
      <c r="L179" s="2"/>
      <c r="S179" s="2"/>
    </row>
    <row r="180" spans="1:19" x14ac:dyDescent="0.25">
      <c r="A180" s="2">
        <v>179</v>
      </c>
      <c r="B180" s="2">
        <v>901</v>
      </c>
      <c r="C180" s="2" t="str">
        <f t="array" ref="C180">IF(LEFT(G180,1)="M",COUNT(IF(LEFT($G$2:$G180,1)="M",1,"")),"")</f>
        <v/>
      </c>
      <c r="D180" s="2">
        <f t="array" ref="D180">IF(LEFT(G180,1)="L",COUNT(IF(LEFT($G$2:$G180,1)="L",1,"")),"")</f>
        <v>50</v>
      </c>
      <c r="E180" t="str">
        <f t="shared" ref="E180" si="720">IFERROR(VLOOKUP(B180,Entry,2,FALSE),"")</f>
        <v>Elizabeth</v>
      </c>
      <c r="F180" t="str">
        <f t="shared" ref="F180" si="721">IFERROR(VLOOKUP(B180,Entry,3,FALSE),"")</f>
        <v>Dalton</v>
      </c>
      <c r="G180" t="str">
        <f t="shared" ref="G180" si="722">IFERROR(VLOOKUP(B180,Entry,4,FALSE),"")</f>
        <v>L40</v>
      </c>
      <c r="H180" t="str">
        <f t="shared" ref="H180" si="723">IFERROR(VLOOKUP(B180,Entry,5,FALSE),"")</f>
        <v>Driffield Striders</v>
      </c>
      <c r="I180">
        <v>66</v>
      </c>
      <c r="K180" s="3">
        <v>11</v>
      </c>
      <c r="L180" s="2"/>
      <c r="S180" s="2"/>
    </row>
    <row r="181" spans="1:19" x14ac:dyDescent="0.25">
      <c r="A181" s="2">
        <v>180</v>
      </c>
      <c r="B181" s="2">
        <v>907</v>
      </c>
      <c r="C181" s="2" t="str">
        <f t="array" ref="C181">IF(LEFT(G181,1)="M",COUNT(IF(LEFT($G$2:$G181,1)="M",1,"")),"")</f>
        <v/>
      </c>
      <c r="D181" s="2">
        <f t="array" ref="D181">IF(LEFT(G181,1)="L",COUNT(IF(LEFT($G$2:$G181,1)="L",1,"")),"")</f>
        <v>51</v>
      </c>
      <c r="E181" t="str">
        <f t="shared" ref="E181" si="724">IFERROR(VLOOKUP(B181,Entry,2,FALSE),"")</f>
        <v>Emily</v>
      </c>
      <c r="F181" t="str">
        <f t="shared" ref="F181" si="725">IFERROR(VLOOKUP(B181,Entry,3,FALSE),"")</f>
        <v>Morris</v>
      </c>
      <c r="G181" t="str">
        <f t="shared" ref="G181" si="726">IFERROR(VLOOKUP(B181,Entry,4,FALSE),"")</f>
        <v>L</v>
      </c>
      <c r="H181" t="str">
        <f t="shared" ref="H181" si="727">IFERROR(VLOOKUP(B181,Entry,5,FALSE),"")</f>
        <v>Driffield Striders</v>
      </c>
      <c r="I181">
        <v>66</v>
      </c>
      <c r="K181" s="3">
        <v>14</v>
      </c>
      <c r="L181" s="2"/>
      <c r="S181" s="2"/>
    </row>
    <row r="182" spans="1:19" x14ac:dyDescent="0.25">
      <c r="A182" s="2">
        <v>181</v>
      </c>
      <c r="B182" s="2">
        <v>245</v>
      </c>
      <c r="C182" s="2">
        <f t="array" ref="C182">IF(LEFT(G182,1)="M",COUNT(IF(LEFT($G$2:$G182,1)="M",1,"")),"")</f>
        <v>130</v>
      </c>
      <c r="D182" s="2" t="str">
        <f t="array" ref="D182">IF(LEFT(G182,1)="L",COUNT(IF(LEFT($G$2:$G182,1)="L",1,"")),"")</f>
        <v/>
      </c>
      <c r="E182" t="str">
        <f t="shared" ref="E182" si="728">IFERROR(VLOOKUP(B182,Entry,2,FALSE),"")</f>
        <v>Dez</v>
      </c>
      <c r="F182" t="str">
        <f t="shared" ref="F182" si="729">IFERROR(VLOOKUP(B182,Entry,3,FALSE),"")</f>
        <v>Parker</v>
      </c>
      <c r="G182" t="str">
        <f t="shared" ref="G182" si="730">IFERROR(VLOOKUP(B182,Entry,4,FALSE),"")</f>
        <v>M45</v>
      </c>
      <c r="H182" t="str">
        <f t="shared" ref="H182" si="731">IFERROR(VLOOKUP(B182,Entry,5,FALSE),"")</f>
        <v>Selby Striders</v>
      </c>
      <c r="I182">
        <v>66</v>
      </c>
      <c r="K182" s="3">
        <v>28</v>
      </c>
      <c r="L182" s="2"/>
      <c r="S182" s="2"/>
    </row>
    <row r="183" spans="1:19" x14ac:dyDescent="0.25">
      <c r="A183" s="2">
        <v>182</v>
      </c>
      <c r="B183" s="2">
        <v>290</v>
      </c>
      <c r="C183" s="2" t="str">
        <f t="array" ref="C183">IF(LEFT(G183,1)="M",COUNT(IF(LEFT($G$2:$G183,1)="M",1,"")),"")</f>
        <v/>
      </c>
      <c r="D183" s="2">
        <f t="array" ref="D183">IF(LEFT(G183,1)="L",COUNT(IF(LEFT($G$2:$G183,1)="L",1,"")),"")</f>
        <v>52</v>
      </c>
      <c r="E183" t="str">
        <f t="shared" ref="E183" si="732">IFERROR(VLOOKUP(B183,Entry,2,FALSE),"")</f>
        <v>Sara</v>
      </c>
      <c r="F183" t="str">
        <f t="shared" ref="F183" si="733">IFERROR(VLOOKUP(B183,Entry,3,FALSE),"")</f>
        <v>Backhouse</v>
      </c>
      <c r="G183" t="str">
        <f t="shared" ref="G183" si="734">IFERROR(VLOOKUP(B183,Entry,4,FALSE),"")</f>
        <v>L35</v>
      </c>
      <c r="H183" t="str">
        <f t="shared" ref="H183" si="735">IFERROR(VLOOKUP(B183,Entry,5,FALSE),"")</f>
        <v>Selby Striders</v>
      </c>
      <c r="I183">
        <v>66</v>
      </c>
      <c r="K183" s="3">
        <v>29</v>
      </c>
      <c r="L183" s="2"/>
      <c r="S183" s="2"/>
    </row>
    <row r="184" spans="1:19" x14ac:dyDescent="0.25">
      <c r="A184" s="2">
        <v>183</v>
      </c>
      <c r="B184" s="2">
        <v>141</v>
      </c>
      <c r="C184" s="2">
        <f t="array" ref="C184">IF(LEFT(G184,1)="M",COUNT(IF(LEFT($G$2:$G184,1)="M",1,"")),"")</f>
        <v>131</v>
      </c>
      <c r="D184" s="2" t="str">
        <f t="array" ref="D184">IF(LEFT(G184,1)="L",COUNT(IF(LEFT($G$2:$G184,1)="L",1,"")),"")</f>
        <v/>
      </c>
      <c r="E184" t="str">
        <f t="shared" ref="E184" si="736">IFERROR(VLOOKUP(B184,Entry,2,FALSE),"")</f>
        <v>Dan</v>
      </c>
      <c r="F184" t="str">
        <f t="shared" ref="F184" si="737">IFERROR(VLOOKUP(B184,Entry,3,FALSE),"")</f>
        <v>Challenger</v>
      </c>
      <c r="G184" t="str">
        <f t="shared" ref="G184" si="738">IFERROR(VLOOKUP(B184,Entry,4,FALSE),"")</f>
        <v>M45</v>
      </c>
      <c r="H184" t="str">
        <f t="shared" ref="H184" si="739">IFERROR(VLOOKUP(B184,Entry,5,FALSE),"")</f>
        <v>Goole Viking Striders</v>
      </c>
      <c r="I184">
        <v>66</v>
      </c>
      <c r="K184" s="3">
        <v>46</v>
      </c>
      <c r="L184" s="2"/>
      <c r="S184" s="2"/>
    </row>
    <row r="185" spans="1:19" x14ac:dyDescent="0.25">
      <c r="A185" s="2">
        <v>184</v>
      </c>
      <c r="B185" s="2">
        <v>24</v>
      </c>
      <c r="C185" s="2">
        <f t="array" ref="C185">IF(LEFT(G185,1)="M",COUNT(IF(LEFT($G$2:$G185,1)="M",1,"")),"")</f>
        <v>132</v>
      </c>
      <c r="D185" s="2" t="str">
        <f t="array" ref="D185">IF(LEFT(G185,1)="L",COUNT(IF(LEFT($G$2:$G185,1)="L",1,"")),"")</f>
        <v/>
      </c>
      <c r="E185" t="str">
        <f t="shared" ref="E185" si="740">IFERROR(VLOOKUP(B185,Entry,2,FALSE),"")</f>
        <v>Mathew</v>
      </c>
      <c r="F185" t="str">
        <f t="shared" ref="F185" si="741">IFERROR(VLOOKUP(B185,Entry,3,FALSE),"")</f>
        <v>Hutchinson</v>
      </c>
      <c r="G185" t="str">
        <f t="shared" ref="G185" si="742">IFERROR(VLOOKUP(B185,Entry,4,FALSE),"")</f>
        <v>M45</v>
      </c>
      <c r="H185" t="str">
        <f t="shared" ref="H185" si="743">IFERROR(VLOOKUP(B185,Entry,5,FALSE),"")</f>
        <v>Beverley AC</v>
      </c>
      <c r="I185">
        <v>66</v>
      </c>
      <c r="K185" s="3">
        <v>49</v>
      </c>
      <c r="L185" s="2"/>
      <c r="S185" s="2"/>
    </row>
    <row r="186" spans="1:19" x14ac:dyDescent="0.25">
      <c r="A186" s="2">
        <v>185</v>
      </c>
      <c r="B186" s="2">
        <v>412</v>
      </c>
      <c r="C186" s="2">
        <f t="array" ref="C186">IF(LEFT(G186,1)="M",COUNT(IF(LEFT($G$2:$G186,1)="M",1,"")),"")</f>
        <v>133</v>
      </c>
      <c r="D186" s="2" t="str">
        <f t="array" ref="D186">IF(LEFT(G186,1)="L",COUNT(IF(LEFT($G$2:$G186,1)="L",1,"")),"")</f>
        <v/>
      </c>
      <c r="E186" t="str">
        <f t="shared" ref="E186" si="744">IFERROR(VLOOKUP(B186,Entry,2,FALSE),"")</f>
        <v>Brian</v>
      </c>
      <c r="F186" t="str">
        <f t="shared" ref="F186" si="745">IFERROR(VLOOKUP(B186,Entry,3,FALSE),"")</f>
        <v>Perkins</v>
      </c>
      <c r="G186" t="str">
        <f t="shared" ref="G186" si="746">IFERROR(VLOOKUP(B186,Entry,4,FALSE),"")</f>
        <v>M60</v>
      </c>
      <c r="H186" t="str">
        <f t="shared" ref="H186" si="747">IFERROR(VLOOKUP(B186,Entry,5,FALSE),"")</f>
        <v>Pocklington Road Runners</v>
      </c>
      <c r="I186">
        <v>66</v>
      </c>
      <c r="K186" s="3">
        <v>52</v>
      </c>
      <c r="L186" s="2"/>
      <c r="S186" s="2"/>
    </row>
    <row r="187" spans="1:19" x14ac:dyDescent="0.25">
      <c r="A187" s="2">
        <v>186</v>
      </c>
      <c r="B187" s="2">
        <v>97</v>
      </c>
      <c r="C187" s="2" t="str">
        <f t="array" ref="C187">IF(LEFT(G187,1)="M",COUNT(IF(LEFT($G$2:$G187,1)="M",1,"")),"")</f>
        <v/>
      </c>
      <c r="D187" s="2">
        <f t="array" ref="D187">IF(LEFT(G187,1)="L",COUNT(IF(LEFT($G$2:$G187,1)="L",1,"")),"")</f>
        <v>53</v>
      </c>
      <c r="E187" t="str">
        <f t="shared" ref="E187" si="748">IFERROR(VLOOKUP(B187,Entry,2,FALSE),"")</f>
        <v>Carol</v>
      </c>
      <c r="F187" t="str">
        <f t="shared" ref="F187" si="749">IFERROR(VLOOKUP(B187,Entry,3,FALSE),"")</f>
        <v>Botterill</v>
      </c>
      <c r="G187" t="str">
        <f t="shared" ref="G187" si="750">IFERROR(VLOOKUP(B187,Entry,4,FALSE),"")</f>
        <v>L40</v>
      </c>
      <c r="H187" t="str">
        <f t="shared" ref="H187" si="751">IFERROR(VLOOKUP(B187,Entry,5,FALSE),"")</f>
        <v>Beverley AC</v>
      </c>
      <c r="I187">
        <v>66</v>
      </c>
      <c r="K187" s="3">
        <v>54</v>
      </c>
      <c r="L187" s="2"/>
      <c r="S187" s="2"/>
    </row>
    <row r="188" spans="1:19" x14ac:dyDescent="0.25">
      <c r="A188" s="2">
        <v>187</v>
      </c>
      <c r="B188" s="2">
        <v>79</v>
      </c>
      <c r="C188" s="2">
        <f t="array" ref="C188">IF(LEFT(G188,1)="M",COUNT(IF(LEFT($G$2:$G188,1)="M",1,"")),"")</f>
        <v>134</v>
      </c>
      <c r="D188" s="2" t="str">
        <f t="array" ref="D188">IF(LEFT(G188,1)="L",COUNT(IF(LEFT($G$2:$G188,1)="L",1,"")),"")</f>
        <v/>
      </c>
      <c r="E188" t="str">
        <f t="shared" ref="E188" si="752">IFERROR(VLOOKUP(B188,Entry,2,FALSE),"")</f>
        <v>Paul</v>
      </c>
      <c r="F188" t="str">
        <f t="shared" ref="F188" si="753">IFERROR(VLOOKUP(B188,Entry,3,FALSE),"")</f>
        <v>Allen</v>
      </c>
      <c r="G188" t="str">
        <f t="shared" ref="G188" si="754">IFERROR(VLOOKUP(B188,Entry,4,FALSE),"")</f>
        <v>M55</v>
      </c>
      <c r="H188" t="str">
        <f t="shared" ref="H188" si="755">IFERROR(VLOOKUP(B188,Entry,5,FALSE),"")</f>
        <v>Beverley AC</v>
      </c>
      <c r="I188">
        <v>66</v>
      </c>
      <c r="K188" s="3">
        <v>56</v>
      </c>
      <c r="L188" s="2"/>
      <c r="S188" s="2"/>
    </row>
    <row r="189" spans="1:19" x14ac:dyDescent="0.25">
      <c r="A189" s="2">
        <v>188</v>
      </c>
      <c r="B189" s="2">
        <v>5</v>
      </c>
      <c r="C189" s="2">
        <f t="array" ref="C189">IF(LEFT(G189,1)="M",COUNT(IF(LEFT($G$2:$G189,1)="M",1,"")),"")</f>
        <v>135</v>
      </c>
      <c r="D189" s="2" t="str">
        <f t="array" ref="D189">IF(LEFT(G189,1)="L",COUNT(IF(LEFT($G$2:$G189,1)="L",1,"")),"")</f>
        <v/>
      </c>
      <c r="E189" t="str">
        <f t="shared" ref="E189" si="756">IFERROR(VLOOKUP(B189,Entry,2,FALSE),"")</f>
        <v xml:space="preserve">Robert </v>
      </c>
      <c r="F189" t="str">
        <f t="shared" ref="F189" si="757">IFERROR(VLOOKUP(B189,Entry,3,FALSE),"")</f>
        <v>Mason</v>
      </c>
      <c r="G189" t="str">
        <f t="shared" ref="G189" si="758">IFERROR(VLOOKUP(B189,Entry,4,FALSE),"")</f>
        <v>M55</v>
      </c>
      <c r="H189" t="str">
        <f t="shared" ref="H189" si="759">IFERROR(VLOOKUP(B189,Entry,5,FALSE),"")</f>
        <v>Beverley AC</v>
      </c>
      <c r="I189">
        <v>66</v>
      </c>
      <c r="K189" s="3">
        <v>57</v>
      </c>
      <c r="L189" s="2"/>
      <c r="S189" s="2"/>
    </row>
    <row r="190" spans="1:19" x14ac:dyDescent="0.25">
      <c r="A190" s="2">
        <v>189</v>
      </c>
      <c r="B190" s="2">
        <v>150</v>
      </c>
      <c r="C190" s="2">
        <f t="array" ref="C190">IF(LEFT(G190,1)="M",COUNT(IF(LEFT($G$2:$G190,1)="M",1,"")),"")</f>
        <v>136</v>
      </c>
      <c r="D190" s="2" t="str">
        <f t="array" ref="D190">IF(LEFT(G190,1)="L",COUNT(IF(LEFT($G$2:$G190,1)="L",1,"")),"")</f>
        <v/>
      </c>
      <c r="E190" t="str">
        <f t="shared" ref="E190" si="760">IFERROR(VLOOKUP(B190,Entry,2,FALSE),"")</f>
        <v>Simon</v>
      </c>
      <c r="F190" t="str">
        <f t="shared" ref="F190" si="761">IFERROR(VLOOKUP(B190,Entry,3,FALSE),"")</f>
        <v>Tupling</v>
      </c>
      <c r="G190" t="str">
        <f t="shared" ref="G190" si="762">IFERROR(VLOOKUP(B190,Entry,4,FALSE),"")</f>
        <v>M50</v>
      </c>
      <c r="H190" t="str">
        <f t="shared" ref="H190" si="763">IFERROR(VLOOKUP(B190,Entry,5,FALSE),"")</f>
        <v>Goole Viking Striders</v>
      </c>
      <c r="I190">
        <v>67</v>
      </c>
      <c r="K190" s="3">
        <v>4</v>
      </c>
      <c r="L190" s="2"/>
      <c r="S190" s="2"/>
    </row>
    <row r="191" spans="1:19" x14ac:dyDescent="0.25">
      <c r="A191" s="2">
        <v>190</v>
      </c>
      <c r="B191" s="2">
        <v>916</v>
      </c>
      <c r="C191" s="2" t="str">
        <f t="array" ref="C191">IF(LEFT(G191,1)="M",COUNT(IF(LEFT($G$2:$G191,1)="M",1,"")),"")</f>
        <v/>
      </c>
      <c r="D191" s="2">
        <f t="array" ref="D191">IF(LEFT(G191,1)="L",COUNT(IF(LEFT($G$2:$G191,1)="L",1,"")),"")</f>
        <v>54</v>
      </c>
      <c r="E191" t="str">
        <f t="shared" ref="E191" si="764">IFERROR(VLOOKUP(B191,Entry,2,FALSE),"")</f>
        <v>Karen</v>
      </c>
      <c r="F191" t="str">
        <f t="shared" ref="F191" si="765">IFERROR(VLOOKUP(B191,Entry,3,FALSE),"")</f>
        <v>Gordon</v>
      </c>
      <c r="G191" t="str">
        <f t="shared" ref="G191" si="766">IFERROR(VLOOKUP(B191,Entry,4,FALSE),"")</f>
        <v>L60</v>
      </c>
      <c r="H191" t="str">
        <f t="shared" ref="H191" si="767">IFERROR(VLOOKUP(B191,Entry,5,FALSE),"")</f>
        <v>Driffield Striders</v>
      </c>
      <c r="I191">
        <v>67</v>
      </c>
      <c r="K191" s="3">
        <v>5</v>
      </c>
      <c r="L191" s="2"/>
      <c r="S191" s="2"/>
    </row>
    <row r="192" spans="1:19" x14ac:dyDescent="0.25">
      <c r="A192" s="2">
        <v>191</v>
      </c>
      <c r="B192" s="2">
        <v>722</v>
      </c>
      <c r="C192" s="2" t="str">
        <f t="array" ref="C192">IF(LEFT(G192,1)="M",COUNT(IF(LEFT($G$2:$G192,1)="M",1,"")),"")</f>
        <v/>
      </c>
      <c r="D192" s="2">
        <f t="array" ref="D192">IF(LEFT(G192,1)="L",COUNT(IF(LEFT($G$2:$G192,1)="L",1,"")),"")</f>
        <v>55</v>
      </c>
      <c r="E192" t="str">
        <f t="shared" ref="E192" si="768">IFERROR(VLOOKUP(B192,Entry,2,FALSE),"")</f>
        <v>Dominique</v>
      </c>
      <c r="F192" t="str">
        <f t="shared" ref="F192" si="769">IFERROR(VLOOKUP(B192,Entry,3,FALSE),"")</f>
        <v xml:space="preserve">Webster </v>
      </c>
      <c r="G192" t="str">
        <f t="shared" ref="G192" si="770">IFERROR(VLOOKUP(B192,Entry,4,FALSE),"")</f>
        <v>L45</v>
      </c>
      <c r="H192" t="str">
        <f t="shared" ref="H192" si="771">IFERROR(VLOOKUP(B192,Entry,5,FALSE),"")</f>
        <v>Bridlington Road Runners</v>
      </c>
      <c r="I192">
        <v>67</v>
      </c>
      <c r="K192" s="3">
        <v>9</v>
      </c>
      <c r="L192" s="2"/>
      <c r="S192" s="2"/>
    </row>
    <row r="193" spans="1:19" x14ac:dyDescent="0.25">
      <c r="A193" s="2">
        <v>192</v>
      </c>
      <c r="B193" s="2">
        <v>921</v>
      </c>
      <c r="C193" s="2">
        <f t="array" ref="C193">IF(LEFT(G193,1)="M",COUNT(IF(LEFT($G$2:$G193,1)="M",1,"")),"")</f>
        <v>137</v>
      </c>
      <c r="D193" s="2" t="str">
        <f t="array" ref="D193">IF(LEFT(G193,1)="L",COUNT(IF(LEFT($G$2:$G193,1)="L",1,"")),"")</f>
        <v/>
      </c>
      <c r="E193" t="str">
        <f t="shared" ref="E193" si="772">IFERROR(VLOOKUP(B193,Entry,2,FALSE),"")</f>
        <v>Marc</v>
      </c>
      <c r="F193" t="str">
        <f t="shared" ref="F193" si="773">IFERROR(VLOOKUP(B193,Entry,3,FALSE),"")</f>
        <v>Newsome</v>
      </c>
      <c r="G193" t="str">
        <f t="shared" ref="G193" si="774">IFERROR(VLOOKUP(B193,Entry,4,FALSE),"")</f>
        <v>M45</v>
      </c>
      <c r="H193" t="str">
        <f t="shared" ref="H193" si="775">IFERROR(VLOOKUP(B193,Entry,5,FALSE),"")</f>
        <v>Driffield Striders</v>
      </c>
      <c r="I193">
        <v>67</v>
      </c>
      <c r="K193" s="3">
        <v>10</v>
      </c>
      <c r="L193" s="2"/>
      <c r="S193" s="2"/>
    </row>
    <row r="194" spans="1:19" x14ac:dyDescent="0.25">
      <c r="A194" s="2">
        <v>193</v>
      </c>
      <c r="B194" s="2">
        <v>313</v>
      </c>
      <c r="C194" s="2">
        <f t="array" ref="C194">IF(LEFT(G194,1)="M",COUNT(IF(LEFT($G$2:$G194,1)="M",1,"")),"")</f>
        <v>138</v>
      </c>
      <c r="D194" s="2" t="str">
        <f t="array" ref="D194">IF(LEFT(G194,1)="L",COUNT(IF(LEFT($G$2:$G194,1)="L",1,"")),"")</f>
        <v/>
      </c>
      <c r="E194" t="str">
        <f t="shared" ref="E194" si="776">IFERROR(VLOOKUP(B194,Entry,2,FALSE),"")</f>
        <v>Sam</v>
      </c>
      <c r="F194" t="str">
        <f t="shared" ref="F194" si="777">IFERROR(VLOOKUP(B194,Entry,3,FALSE),"")</f>
        <v>Whiteley</v>
      </c>
      <c r="G194" t="str">
        <f t="shared" ref="G194" si="778">IFERROR(VLOOKUP(B194,Entry,4,FALSE),"")</f>
        <v>M</v>
      </c>
      <c r="H194" t="str">
        <f t="shared" ref="H194" si="779">IFERROR(VLOOKUP(B194,Entry,5,FALSE),"")</f>
        <v>Yorkshire Wolds Runners</v>
      </c>
      <c r="I194">
        <v>67</v>
      </c>
      <c r="K194" s="3">
        <v>15</v>
      </c>
      <c r="L194" s="2"/>
      <c r="S194" s="2"/>
    </row>
    <row r="195" spans="1:19" x14ac:dyDescent="0.25">
      <c r="A195" s="2">
        <v>194</v>
      </c>
      <c r="B195" s="2">
        <v>82</v>
      </c>
      <c r="C195" s="2" t="str">
        <f t="array" ref="C195">IF(LEFT(G195,1)="M",COUNT(IF(LEFT($G$2:$G195,1)="M",1,"")),"")</f>
        <v/>
      </c>
      <c r="D195" s="2">
        <f t="array" ref="D195">IF(LEFT(G195,1)="L",COUNT(IF(LEFT($G$2:$G195,1)="L",1,"")),"")</f>
        <v>56</v>
      </c>
      <c r="E195" t="str">
        <f t="shared" ref="E195" si="780">IFERROR(VLOOKUP(B195,Entry,2,FALSE),"")</f>
        <v>Fiona</v>
      </c>
      <c r="F195" t="str">
        <f t="shared" ref="F195" si="781">IFERROR(VLOOKUP(B195,Entry,3,FALSE),"")</f>
        <v>Holland</v>
      </c>
      <c r="G195" t="str">
        <f t="shared" ref="G195" si="782">IFERROR(VLOOKUP(B195,Entry,4,FALSE),"")</f>
        <v>L50</v>
      </c>
      <c r="H195" t="str">
        <f t="shared" ref="H195" si="783">IFERROR(VLOOKUP(B195,Entry,5,FALSE),"")</f>
        <v>Beverley AC</v>
      </c>
      <c r="I195">
        <v>67</v>
      </c>
      <c r="K195" s="3">
        <v>20</v>
      </c>
      <c r="L195" s="2"/>
      <c r="S195" s="2"/>
    </row>
    <row r="196" spans="1:19" x14ac:dyDescent="0.25">
      <c r="A196" s="2">
        <v>195</v>
      </c>
      <c r="B196" s="2">
        <v>467</v>
      </c>
      <c r="C196" s="2">
        <f t="array" ref="C196">IF(LEFT(G196,1)="M",COUNT(IF(LEFT($G$2:$G196,1)="M",1,"")),"")</f>
        <v>139</v>
      </c>
      <c r="D196" s="2" t="str">
        <f t="array" ref="D196">IF(LEFT(G196,1)="L",COUNT(IF(LEFT($G$2:$G196,1)="L",1,"")),"")</f>
        <v/>
      </c>
      <c r="E196" t="str">
        <f t="shared" ref="E196" si="784">IFERROR(VLOOKUP(B196,Entry,2,FALSE),"")</f>
        <v>Chris</v>
      </c>
      <c r="F196" t="str">
        <f t="shared" ref="F196" si="785">IFERROR(VLOOKUP(B196,Entry,3,FALSE),"")</f>
        <v>Clegg</v>
      </c>
      <c r="G196" t="str">
        <f t="shared" ref="G196" si="786">IFERROR(VLOOKUP(B196,Entry,4,FALSE),"")</f>
        <v>M50</v>
      </c>
      <c r="H196" t="str">
        <f t="shared" ref="H196" si="787">IFERROR(VLOOKUP(B196,Entry,5,FALSE),"")</f>
        <v>Pocklington Road Runners</v>
      </c>
      <c r="I196">
        <v>67</v>
      </c>
      <c r="K196" s="3">
        <v>47</v>
      </c>
      <c r="L196" s="2"/>
      <c r="S196" s="2"/>
    </row>
    <row r="197" spans="1:19" x14ac:dyDescent="0.25">
      <c r="A197" s="2">
        <v>196</v>
      </c>
      <c r="B197" s="2">
        <v>614</v>
      </c>
      <c r="C197" s="2" t="str">
        <f t="array" ref="C197">IF(LEFT(G197,1)="M",COUNT(IF(LEFT($G$2:$G197,1)="M",1,"")),"")</f>
        <v/>
      </c>
      <c r="D197" s="2">
        <f t="array" ref="D197">IF(LEFT(G197,1)="L",COUNT(IF(LEFT($G$2:$G197,1)="L",1,"")),"")</f>
        <v>57</v>
      </c>
      <c r="E197" t="str">
        <f t="shared" ref="E197" si="788">IFERROR(VLOOKUP(B197,Entry,2,FALSE),"")</f>
        <v>Michelle</v>
      </c>
      <c r="F197" t="str">
        <f t="shared" ref="F197" si="789">IFERROR(VLOOKUP(B197,Entry,3,FALSE),"")</f>
        <v>Hillaby</v>
      </c>
      <c r="G197" t="str">
        <f t="shared" ref="G197" si="790">IFERROR(VLOOKUP(B197,Entry,4,FALSE),"")</f>
        <v>L45</v>
      </c>
      <c r="H197" t="str">
        <f t="shared" ref="H197" si="791">IFERROR(VLOOKUP(B197,Entry,5,FALSE),"")</f>
        <v>East Hull Harriers</v>
      </c>
      <c r="I197">
        <v>67</v>
      </c>
      <c r="K197" s="3">
        <v>59</v>
      </c>
      <c r="L197" s="2"/>
      <c r="S197" s="2"/>
    </row>
    <row r="198" spans="1:19" x14ac:dyDescent="0.25">
      <c r="A198" s="2">
        <v>197</v>
      </c>
      <c r="B198" s="2">
        <v>940</v>
      </c>
      <c r="C198" s="2">
        <f t="array" ref="C198">IF(LEFT(G198,1)="M",COUNT(IF(LEFT($G$2:$G198,1)="M",1,"")),"")</f>
        <v>140</v>
      </c>
      <c r="D198" s="2" t="str">
        <f t="array" ref="D198">IF(LEFT(G198,1)="L",COUNT(IF(LEFT($G$2:$G198,1)="L",1,"")),"")</f>
        <v/>
      </c>
      <c r="E198" t="str">
        <f t="shared" ref="E198" si="792">IFERROR(VLOOKUP(B198,Entry,2,FALSE),"")</f>
        <v>Paul</v>
      </c>
      <c r="F198" t="str">
        <f t="shared" ref="F198" si="793">IFERROR(VLOOKUP(B198,Entry,3,FALSE),"")</f>
        <v>Allams</v>
      </c>
      <c r="G198" t="str">
        <f t="shared" ref="G198" si="794">IFERROR(VLOOKUP(B198,Entry,4,FALSE),"")</f>
        <v>M50</v>
      </c>
      <c r="H198" t="str">
        <f t="shared" ref="H198" si="795">IFERROR(VLOOKUP(B198,Entry,5,FALSE),"")</f>
        <v>Driffield Striders</v>
      </c>
      <c r="I198">
        <v>68</v>
      </c>
      <c r="K198" s="3">
        <v>32</v>
      </c>
      <c r="L198" s="2"/>
      <c r="S198" s="2"/>
    </row>
    <row r="199" spans="1:19" x14ac:dyDescent="0.25">
      <c r="A199" s="2">
        <v>198</v>
      </c>
      <c r="B199" s="2">
        <v>190</v>
      </c>
      <c r="C199" s="2" t="str">
        <f t="array" ref="C199">IF(LEFT(G199,1)="M",COUNT(IF(LEFT($G$2:$G199,1)="M",1,"")),"")</f>
        <v/>
      </c>
      <c r="D199" s="2">
        <f t="array" ref="D199">IF(LEFT(G199,1)="L",COUNT(IF(LEFT($G$2:$G199,1)="L",1,"")),"")</f>
        <v>58</v>
      </c>
      <c r="E199" t="str">
        <f t="shared" ref="E199" si="796">IFERROR(VLOOKUP(B199,Entry,2,FALSE),"")</f>
        <v>Fiona</v>
      </c>
      <c r="F199" t="str">
        <f t="shared" ref="F199" si="797">IFERROR(VLOOKUP(B199,Entry,3,FALSE),"")</f>
        <v>Whitaker</v>
      </c>
      <c r="G199" t="str">
        <f t="shared" ref="G199" si="798">IFERROR(VLOOKUP(B199,Entry,4,FALSE),"")</f>
        <v>L35</v>
      </c>
      <c r="H199" t="str">
        <f t="shared" ref="H199" si="799">IFERROR(VLOOKUP(B199,Entry,5,FALSE),"")</f>
        <v>Goole Viking Striders</v>
      </c>
      <c r="I199">
        <v>68</v>
      </c>
      <c r="K199" s="3">
        <v>36</v>
      </c>
      <c r="L199" s="2"/>
      <c r="S199" s="2"/>
    </row>
    <row r="200" spans="1:19" x14ac:dyDescent="0.25">
      <c r="A200" s="2">
        <v>199</v>
      </c>
      <c r="B200" s="2">
        <v>544</v>
      </c>
      <c r="C200" s="2">
        <f t="array" ref="C200">IF(LEFT(G200,1)="M",COUNT(IF(LEFT($G$2:$G200,1)="M",1,"")),"")</f>
        <v>141</v>
      </c>
      <c r="D200" s="2" t="str">
        <f t="array" ref="D200">IF(LEFT(G200,1)="L",COUNT(IF(LEFT($G$2:$G200,1)="L",1,"")),"")</f>
        <v/>
      </c>
      <c r="E200" t="str">
        <f t="shared" ref="E200" si="800">IFERROR(VLOOKUP(B200,Entry,2,FALSE),"")</f>
        <v xml:space="preserve">Robert </v>
      </c>
      <c r="F200" t="str">
        <f t="shared" ref="F200" si="801">IFERROR(VLOOKUP(B200,Entry,3,FALSE),"")</f>
        <v>Wilkinson</v>
      </c>
      <c r="G200" t="str">
        <f t="shared" ref="G200" si="802">IFERROR(VLOOKUP(B200,Entry,4,FALSE),"")</f>
        <v>M70</v>
      </c>
      <c r="H200" t="str">
        <f t="shared" ref="H200" si="803">IFERROR(VLOOKUP(B200,Entry,5,FALSE),"")</f>
        <v>City of Hull AC</v>
      </c>
      <c r="I200">
        <v>68</v>
      </c>
      <c r="K200" s="3">
        <v>40</v>
      </c>
      <c r="L200" s="2"/>
      <c r="S200" s="2"/>
    </row>
    <row r="201" spans="1:19" x14ac:dyDescent="0.25">
      <c r="A201" s="2">
        <v>200</v>
      </c>
      <c r="B201" s="2">
        <v>32</v>
      </c>
      <c r="C201" s="2" t="str">
        <f t="array" ref="C201">IF(LEFT(G201,1)="M",COUNT(IF(LEFT($G$2:$G201,1)="M",1,"")),"")</f>
        <v/>
      </c>
      <c r="D201" s="2">
        <f t="array" ref="D201">IF(LEFT(G201,1)="L",COUNT(IF(LEFT($G$2:$G201,1)="L",1,"")),"")</f>
        <v>59</v>
      </c>
      <c r="E201" t="str">
        <f t="shared" ref="E201" si="804">IFERROR(VLOOKUP(B201,Entry,2,FALSE),"")</f>
        <v>Sharon</v>
      </c>
      <c r="F201" t="str">
        <f t="shared" ref="F201" si="805">IFERROR(VLOOKUP(B201,Entry,3,FALSE),"")</f>
        <v>Hutchinson</v>
      </c>
      <c r="G201" t="str">
        <f t="shared" ref="G201" si="806">IFERROR(VLOOKUP(B201,Entry,4,FALSE),"")</f>
        <v>L50</v>
      </c>
      <c r="H201" t="str">
        <f t="shared" ref="H201" si="807">IFERROR(VLOOKUP(B201,Entry,5,FALSE),"")</f>
        <v>Beverley AC</v>
      </c>
      <c r="I201">
        <v>68</v>
      </c>
      <c r="K201" s="3">
        <v>52</v>
      </c>
      <c r="L201" s="2"/>
      <c r="S201" s="2"/>
    </row>
    <row r="202" spans="1:19" x14ac:dyDescent="0.25">
      <c r="A202" s="2">
        <v>201</v>
      </c>
      <c r="B202" s="2">
        <v>73</v>
      </c>
      <c r="C202" s="2" t="str">
        <f t="array" ref="C202">IF(LEFT(G202,1)="M",COUNT(IF(LEFT($G$2:$G202,1)="M",1,"")),"")</f>
        <v/>
      </c>
      <c r="D202" s="2">
        <f t="array" ref="D202">IF(LEFT(G202,1)="L",COUNT(IF(LEFT($G$2:$G202,1)="L",1,"")),"")</f>
        <v>60</v>
      </c>
      <c r="E202" t="str">
        <f t="shared" ref="E202" si="808">IFERROR(VLOOKUP(B202,Entry,2,FALSE),"")</f>
        <v>Anthea</v>
      </c>
      <c r="F202" t="str">
        <f t="shared" ref="F202" si="809">IFERROR(VLOOKUP(B202,Entry,3,FALSE),"")</f>
        <v>Hutchinson</v>
      </c>
      <c r="G202" t="str">
        <f t="shared" ref="G202" si="810">IFERROR(VLOOKUP(B202,Entry,4,FALSE),"")</f>
        <v>L35</v>
      </c>
      <c r="H202" t="str">
        <f t="shared" ref="H202" si="811">IFERROR(VLOOKUP(B202,Entry,5,FALSE),"")</f>
        <v>Beverley AC</v>
      </c>
      <c r="I202">
        <v>68</v>
      </c>
      <c r="K202" s="3">
        <v>55</v>
      </c>
      <c r="L202" s="2"/>
      <c r="S202" s="2"/>
    </row>
    <row r="203" spans="1:19" x14ac:dyDescent="0.25">
      <c r="A203" s="2">
        <v>202</v>
      </c>
      <c r="B203" s="2">
        <v>507</v>
      </c>
      <c r="C203" s="2" t="str">
        <f t="array" ref="C203">IF(LEFT(G203,1)="M",COUNT(IF(LEFT($G$2:$G203,1)="M",1,"")),"")</f>
        <v/>
      </c>
      <c r="D203" s="2">
        <f t="array" ref="D203">IF(LEFT(G203,1)="L",COUNT(IF(LEFT($G$2:$G203,1)="L",1,"")),"")</f>
        <v>61</v>
      </c>
      <c r="E203" t="str">
        <f t="shared" ref="E203" si="812">IFERROR(VLOOKUP(B203,Entry,2,FALSE),"")</f>
        <v>Andrea</v>
      </c>
      <c r="F203" t="str">
        <f t="shared" ref="F203" si="813">IFERROR(VLOOKUP(B203,Entry,3,FALSE),"")</f>
        <v>Kean</v>
      </c>
      <c r="G203" t="str">
        <f t="shared" ref="G203" si="814">IFERROR(VLOOKUP(B203,Entry,4,FALSE),"")</f>
        <v>L45</v>
      </c>
      <c r="H203" t="str">
        <f t="shared" ref="H203" si="815">IFERROR(VLOOKUP(B203,Entry,5,FALSE),"")</f>
        <v>City of Hull AC</v>
      </c>
      <c r="I203">
        <v>69</v>
      </c>
      <c r="K203" s="3">
        <v>5</v>
      </c>
      <c r="L203" s="2"/>
      <c r="S203" s="2"/>
    </row>
    <row r="204" spans="1:19" x14ac:dyDescent="0.25">
      <c r="A204" s="2">
        <v>203</v>
      </c>
      <c r="B204" s="2">
        <v>554</v>
      </c>
      <c r="C204" s="2">
        <f t="array" ref="C204">IF(LEFT(G204,1)="M",COUNT(IF(LEFT($G$2:$G204,1)="M",1,"")),"")</f>
        <v>142</v>
      </c>
      <c r="D204" s="2" t="str">
        <f t="array" ref="D204">IF(LEFT(G204,1)="L",COUNT(IF(LEFT($G$2:$G204,1)="L",1,"")),"")</f>
        <v/>
      </c>
      <c r="E204" t="str">
        <f t="shared" ref="E204" si="816">IFERROR(VLOOKUP(B204,Entry,2,FALSE),"")</f>
        <v>Jack</v>
      </c>
      <c r="F204" t="str">
        <f t="shared" ref="F204" si="817">IFERROR(VLOOKUP(B204,Entry,3,FALSE),"")</f>
        <v>Hearnshaw</v>
      </c>
      <c r="G204" t="str">
        <f t="shared" ref="G204" si="818">IFERROR(VLOOKUP(B204,Entry,4,FALSE),"")</f>
        <v>M</v>
      </c>
      <c r="H204" t="str">
        <f t="shared" ref="H204" si="819">IFERROR(VLOOKUP(B204,Entry,5,FALSE),"")</f>
        <v>City of Hull AC</v>
      </c>
      <c r="I204">
        <v>69</v>
      </c>
      <c r="K204" s="3">
        <v>23</v>
      </c>
      <c r="L204" s="2"/>
      <c r="S204" s="2"/>
    </row>
    <row r="205" spans="1:19" x14ac:dyDescent="0.25">
      <c r="A205" s="2">
        <v>204</v>
      </c>
      <c r="B205" s="2">
        <v>751</v>
      </c>
      <c r="C205" s="2" t="str">
        <f t="array" ref="C205">IF(LEFT(G205,1)="M",COUNT(IF(LEFT($G$2:$G205,1)="M",1,"")),"")</f>
        <v/>
      </c>
      <c r="D205" s="2">
        <f t="array" ref="D205">IF(LEFT(G205,1)="L",COUNT(IF(LEFT($G$2:$G205,1)="L",1,"")),"")</f>
        <v>62</v>
      </c>
      <c r="E205" t="str">
        <f t="shared" ref="E205" si="820">IFERROR(VLOOKUP(B205,Entry,2,FALSE),"")</f>
        <v>Heidi</v>
      </c>
      <c r="F205" t="str">
        <f t="shared" ref="F205" si="821">IFERROR(VLOOKUP(B205,Entry,3,FALSE),"")</f>
        <v>Baker</v>
      </c>
      <c r="G205" t="str">
        <f t="shared" ref="G205" si="822">IFERROR(VLOOKUP(B205,Entry,4,FALSE),"")</f>
        <v>L40</v>
      </c>
      <c r="H205" t="str">
        <f t="shared" ref="H205" si="823">IFERROR(VLOOKUP(B205,Entry,5,FALSE),"")</f>
        <v>Bridlington Road Runners</v>
      </c>
      <c r="I205">
        <v>69</v>
      </c>
      <c r="K205" s="3">
        <v>57</v>
      </c>
      <c r="L205" s="2"/>
      <c r="S205" s="2"/>
    </row>
    <row r="206" spans="1:19" x14ac:dyDescent="0.25">
      <c r="A206" s="2">
        <v>205</v>
      </c>
      <c r="B206" s="2">
        <v>580</v>
      </c>
      <c r="C206" s="2">
        <f t="array" ref="C206">IF(LEFT(G206,1)="M",COUNT(IF(LEFT($G$2:$G206,1)="M",1,"")),"")</f>
        <v>143</v>
      </c>
      <c r="D206" s="2" t="str">
        <f t="array" ref="D206">IF(LEFT(G206,1)="L",COUNT(IF(LEFT($G$2:$G206,1)="L",1,"")),"")</f>
        <v/>
      </c>
      <c r="E206" t="str">
        <f t="shared" ref="E206" si="824">IFERROR(VLOOKUP(B206,Entry,2,FALSE),"")</f>
        <v>Anthony</v>
      </c>
      <c r="F206" t="str">
        <f t="shared" ref="F206" si="825">IFERROR(VLOOKUP(B206,Entry,3,FALSE),"")</f>
        <v>Whitley</v>
      </c>
      <c r="G206" t="str">
        <f t="shared" ref="G206" si="826">IFERROR(VLOOKUP(B206,Entry,4,FALSE),"")</f>
        <v>M55</v>
      </c>
      <c r="H206" t="str">
        <f t="shared" ref="H206" si="827">IFERROR(VLOOKUP(B206,Entry,5,FALSE),"")</f>
        <v>City of Hull AC</v>
      </c>
      <c r="I206">
        <v>70</v>
      </c>
      <c r="K206" s="3">
        <v>16</v>
      </c>
      <c r="L206" s="2"/>
      <c r="S206" s="2"/>
    </row>
    <row r="207" spans="1:19" x14ac:dyDescent="0.25">
      <c r="A207" s="2">
        <v>206</v>
      </c>
      <c r="B207" s="2">
        <v>111</v>
      </c>
      <c r="C207" s="2">
        <f t="array" ref="C207">IF(LEFT(G207,1)="M",COUNT(IF(LEFT($G$2:$G207,1)="M",1,"")),"")</f>
        <v>144</v>
      </c>
      <c r="D207" s="2" t="str">
        <f t="array" ref="D207">IF(LEFT(G207,1)="L",COUNT(IF(LEFT($G$2:$G207,1)="L",1,"")),"")</f>
        <v/>
      </c>
      <c r="E207" t="str">
        <f t="shared" ref="E207" si="828">IFERROR(VLOOKUP(B207,Entry,2,FALSE),"")</f>
        <v>Andy</v>
      </c>
      <c r="F207" t="str">
        <f t="shared" ref="F207" si="829">IFERROR(VLOOKUP(B207,Entry,3,FALSE),"")</f>
        <v>Wilks</v>
      </c>
      <c r="G207" t="str">
        <f t="shared" ref="G207" si="830">IFERROR(VLOOKUP(B207,Entry,4,FALSE),"")</f>
        <v>M55</v>
      </c>
      <c r="H207" t="str">
        <f t="shared" ref="H207" si="831">IFERROR(VLOOKUP(B207,Entry,5,FALSE),"")</f>
        <v>Beverley AC</v>
      </c>
      <c r="I207">
        <v>70</v>
      </c>
      <c r="K207" s="3">
        <v>22</v>
      </c>
      <c r="L207" s="2"/>
      <c r="S207" s="2"/>
    </row>
    <row r="208" spans="1:19" x14ac:dyDescent="0.25">
      <c r="A208" s="2">
        <v>207</v>
      </c>
      <c r="B208" s="2">
        <v>620</v>
      </c>
      <c r="C208" s="2" t="str">
        <f t="array" ref="C208">IF(LEFT(G208,1)="M",COUNT(IF(LEFT($G$2:$G208,1)="M",1,"")),"")</f>
        <v/>
      </c>
      <c r="D208" s="2">
        <f t="array" ref="D208">IF(LEFT(G208,1)="L",COUNT(IF(LEFT($G$2:$G208,1)="L",1,"")),"")</f>
        <v>63</v>
      </c>
      <c r="E208" t="str">
        <f t="shared" ref="E208" si="832">IFERROR(VLOOKUP(B208,Entry,2,FALSE),"")</f>
        <v xml:space="preserve">Janet </v>
      </c>
      <c r="F208" t="str">
        <f t="shared" ref="F208" si="833">IFERROR(VLOOKUP(B208,Entry,3,FALSE),"")</f>
        <v>Kay</v>
      </c>
      <c r="G208" t="str">
        <f t="shared" ref="G208" si="834">IFERROR(VLOOKUP(B208,Entry,4,FALSE),"")</f>
        <v>L55</v>
      </c>
      <c r="H208" t="str">
        <f t="shared" ref="H208" si="835">IFERROR(VLOOKUP(B208,Entry,5,FALSE),"")</f>
        <v>East Hull Harriers</v>
      </c>
      <c r="I208">
        <v>70</v>
      </c>
      <c r="K208" s="3">
        <v>37</v>
      </c>
      <c r="L208" s="2"/>
      <c r="S208" s="2"/>
    </row>
    <row r="209" spans="1:19" x14ac:dyDescent="0.25">
      <c r="A209" s="2">
        <v>208</v>
      </c>
      <c r="B209" s="2">
        <v>434</v>
      </c>
      <c r="C209" s="2" t="str">
        <f t="array" ref="C209">IF(LEFT(G209,1)="M",COUNT(IF(LEFT($G$2:$G209,1)="M",1,"")),"")</f>
        <v/>
      </c>
      <c r="D209" s="2">
        <f t="array" ref="D209">IF(LEFT(G209,1)="L",COUNT(IF(LEFT($G$2:$G209,1)="L",1,"")),"")</f>
        <v>64</v>
      </c>
      <c r="E209" t="str">
        <f t="shared" ref="E209" si="836">IFERROR(VLOOKUP(B209,Entry,2,FALSE),"")</f>
        <v>Kate</v>
      </c>
      <c r="F209" t="str">
        <f t="shared" ref="F209" si="837">IFERROR(VLOOKUP(B209,Entry,3,FALSE),"")</f>
        <v>Pople</v>
      </c>
      <c r="G209" t="str">
        <f t="shared" ref="G209" si="838">IFERROR(VLOOKUP(B209,Entry,4,FALSE),"")</f>
        <v>L45</v>
      </c>
      <c r="H209" t="str">
        <f t="shared" ref="H209" si="839">IFERROR(VLOOKUP(B209,Entry,5,FALSE),"")</f>
        <v>Pocklington Road Runners</v>
      </c>
      <c r="I209">
        <v>70</v>
      </c>
      <c r="K209" s="3">
        <v>38</v>
      </c>
      <c r="L209" s="2"/>
      <c r="S209" s="2"/>
    </row>
    <row r="210" spans="1:19" x14ac:dyDescent="0.25">
      <c r="A210" s="2">
        <v>209</v>
      </c>
      <c r="B210" s="2">
        <v>817</v>
      </c>
      <c r="C210" s="2" t="str">
        <f t="array" ref="C210">IF(LEFT(G210,1)="M",COUNT(IF(LEFT($G$2:$G210,1)="M",1,"")),"")</f>
        <v/>
      </c>
      <c r="D210" s="2">
        <f t="array" ref="D210">IF(LEFT(G210,1)="L",COUNT(IF(LEFT($G$2:$G210,1)="L",1,"")),"")</f>
        <v>65</v>
      </c>
      <c r="E210" t="str">
        <f t="shared" ref="E210" si="840">IFERROR(VLOOKUP(B210,Entry,2,FALSE),"")</f>
        <v>Julie</v>
      </c>
      <c r="F210" t="str">
        <f t="shared" ref="F210" si="841">IFERROR(VLOOKUP(B210,Entry,3,FALSE),"")</f>
        <v>Clayton</v>
      </c>
      <c r="G210" t="str">
        <f t="shared" ref="G210" si="842">IFERROR(VLOOKUP(B210,Entry,4,FALSE),"")</f>
        <v>L55</v>
      </c>
      <c r="H210" t="str">
        <f t="shared" ref="H210" si="843">IFERROR(VLOOKUP(B210,Entry,5,FALSE),"")</f>
        <v>Scarborough AC</v>
      </c>
      <c r="I210">
        <v>70</v>
      </c>
      <c r="K210" s="3">
        <v>41</v>
      </c>
      <c r="L210" s="2"/>
      <c r="S210" s="2"/>
    </row>
    <row r="211" spans="1:19" x14ac:dyDescent="0.25">
      <c r="A211" s="2">
        <v>210</v>
      </c>
      <c r="B211" s="2">
        <v>18</v>
      </c>
      <c r="C211" s="2" t="str">
        <f t="array" ref="C211">IF(LEFT(G211,1)="M",COUNT(IF(LEFT($G$2:$G211,1)="M",1,"")),"")</f>
        <v/>
      </c>
      <c r="D211" s="2">
        <f t="array" ref="D211">IF(LEFT(G211,1)="L",COUNT(IF(LEFT($G$2:$G211,1)="L",1,"")),"")</f>
        <v>66</v>
      </c>
      <c r="E211" t="str">
        <f t="shared" ref="E211" si="844">IFERROR(VLOOKUP(B211,Entry,2,FALSE),"")</f>
        <v>Jacqui</v>
      </c>
      <c r="F211" t="str">
        <f t="shared" ref="F211" si="845">IFERROR(VLOOKUP(B211,Entry,3,FALSE),"")</f>
        <v>Edwards</v>
      </c>
      <c r="G211" t="str">
        <f t="shared" ref="G211" si="846">IFERROR(VLOOKUP(B211,Entry,4,FALSE),"")</f>
        <v>L65</v>
      </c>
      <c r="H211" t="str">
        <f t="shared" ref="H211" si="847">IFERROR(VLOOKUP(B211,Entry,5,FALSE),"")</f>
        <v>Beverley AC</v>
      </c>
      <c r="I211">
        <v>70</v>
      </c>
      <c r="K211" s="3">
        <v>48</v>
      </c>
      <c r="L211" s="2"/>
      <c r="S211" s="2"/>
    </row>
    <row r="212" spans="1:19" x14ac:dyDescent="0.25">
      <c r="A212" s="2">
        <v>211</v>
      </c>
      <c r="B212" s="2">
        <v>327</v>
      </c>
      <c r="C212" s="2" t="str">
        <f t="array" ref="C212">IF(LEFT(G212,1)="M",COUNT(IF(LEFT($G$2:$G212,1)="M",1,"")),"")</f>
        <v/>
      </c>
      <c r="D212" s="2">
        <f t="array" ref="D212">IF(LEFT(G212,1)="L",COUNT(IF(LEFT($G$2:$G212,1)="L",1,"")),"")</f>
        <v>67</v>
      </c>
      <c r="E212" t="str">
        <f t="shared" ref="E212" si="848">IFERROR(VLOOKUP(B212,Entry,2,FALSE),"")</f>
        <v>Heather</v>
      </c>
      <c r="F212" t="str">
        <f t="shared" ref="F212" si="849">IFERROR(VLOOKUP(B212,Entry,3,FALSE),"")</f>
        <v>Davison-Smith</v>
      </c>
      <c r="G212" t="str">
        <f t="shared" ref="G212" si="850">IFERROR(VLOOKUP(B212,Entry,4,FALSE),"")</f>
        <v>L</v>
      </c>
      <c r="H212" t="str">
        <f t="shared" ref="H212" si="851">IFERROR(VLOOKUP(B212,Entry,5,FALSE),"")</f>
        <v>Yorkshire Wolds Runners</v>
      </c>
      <c r="I212">
        <v>70</v>
      </c>
      <c r="K212" s="3">
        <v>53</v>
      </c>
      <c r="L212" s="2"/>
      <c r="S212" s="2"/>
    </row>
    <row r="213" spans="1:19" x14ac:dyDescent="0.25">
      <c r="A213" s="2">
        <v>212</v>
      </c>
      <c r="B213" s="2">
        <v>424</v>
      </c>
      <c r="C213" s="2" t="str">
        <f t="array" ref="C213">IF(LEFT(G213,1)="M",COUNT(IF(LEFT($G$2:$G213,1)="M",1,"")),"")</f>
        <v/>
      </c>
      <c r="D213" s="2">
        <f t="array" ref="D213">IF(LEFT(G213,1)="L",COUNT(IF(LEFT($G$2:$G213,1)="L",1,"")),"")</f>
        <v>68</v>
      </c>
      <c r="E213" t="str">
        <f t="shared" ref="E213" si="852">IFERROR(VLOOKUP(B213,Entry,2,FALSE),"")</f>
        <v>Karen</v>
      </c>
      <c r="F213" t="str">
        <f t="shared" ref="F213" si="853">IFERROR(VLOOKUP(B213,Entry,3,FALSE),"")</f>
        <v>Clegg</v>
      </c>
      <c r="G213" t="str">
        <f t="shared" ref="G213" si="854">IFERROR(VLOOKUP(B213,Entry,4,FALSE),"")</f>
        <v>L50</v>
      </c>
      <c r="H213" t="str">
        <f t="shared" ref="H213" si="855">IFERROR(VLOOKUP(B213,Entry,5,FALSE),"")</f>
        <v>Pocklington Road Runners</v>
      </c>
      <c r="I213">
        <v>71</v>
      </c>
      <c r="K213" s="3">
        <v>15</v>
      </c>
      <c r="L213" s="2"/>
      <c r="S213" s="2"/>
    </row>
    <row r="214" spans="1:19" x14ac:dyDescent="0.25">
      <c r="A214" s="2">
        <v>213</v>
      </c>
      <c r="B214" s="2">
        <v>142</v>
      </c>
      <c r="C214" s="2">
        <f t="array" ref="C214">IF(LEFT(G214,1)="M",COUNT(IF(LEFT($G$2:$G214,1)="M",1,"")),"")</f>
        <v>145</v>
      </c>
      <c r="D214" s="2" t="str">
        <f t="array" ref="D214">IF(LEFT(G214,1)="L",COUNT(IF(LEFT($G$2:$G214,1)="L",1,"")),"")</f>
        <v/>
      </c>
      <c r="E214" t="str">
        <f t="shared" ref="E214" si="856">IFERROR(VLOOKUP(B214,Entry,2,FALSE),"")</f>
        <v>Tom</v>
      </c>
      <c r="F214" t="str">
        <f t="shared" ref="F214" si="857">IFERROR(VLOOKUP(B214,Entry,3,FALSE),"")</f>
        <v>Bramham</v>
      </c>
      <c r="G214" t="str">
        <f t="shared" ref="G214" si="858">IFERROR(VLOOKUP(B214,Entry,4,FALSE),"")</f>
        <v>M</v>
      </c>
      <c r="H214" t="str">
        <f t="shared" ref="H214" si="859">IFERROR(VLOOKUP(B214,Entry,5,FALSE),"")</f>
        <v>Goole Viking Striders</v>
      </c>
      <c r="I214">
        <v>71</v>
      </c>
      <c r="K214" s="3">
        <v>16</v>
      </c>
      <c r="L214" s="2"/>
      <c r="S214" s="2"/>
    </row>
    <row r="215" spans="1:19" x14ac:dyDescent="0.25">
      <c r="A215" s="2">
        <v>214</v>
      </c>
      <c r="B215" s="2">
        <v>199</v>
      </c>
      <c r="C215" s="2" t="str">
        <f t="array" ref="C215">IF(LEFT(G215,1)="M",COUNT(IF(LEFT($G$2:$G215,1)="M",1,"")),"")</f>
        <v/>
      </c>
      <c r="D215" s="2">
        <f t="array" ref="D215">IF(LEFT(G215,1)="L",COUNT(IF(LEFT($G$2:$G215,1)="L",1,"")),"")</f>
        <v>69</v>
      </c>
      <c r="E215" t="str">
        <f t="shared" ref="E215" si="860">IFERROR(VLOOKUP(B215,Entry,2,FALSE),"")</f>
        <v>Gemma</v>
      </c>
      <c r="F215" t="str">
        <f t="shared" ref="F215" si="861">IFERROR(VLOOKUP(B215,Entry,3,FALSE),"")</f>
        <v>Oughtred</v>
      </c>
      <c r="G215" t="str">
        <f t="shared" ref="G215" si="862">IFERROR(VLOOKUP(B215,Entry,4,FALSE),"")</f>
        <v>L35</v>
      </c>
      <c r="H215" t="str">
        <f t="shared" ref="H215" si="863">IFERROR(VLOOKUP(B215,Entry,5,FALSE),"")</f>
        <v>Goole Viking Striders</v>
      </c>
      <c r="I215">
        <v>71</v>
      </c>
      <c r="K215" s="3">
        <v>17</v>
      </c>
      <c r="L215" s="2"/>
      <c r="S215" s="2"/>
    </row>
    <row r="216" spans="1:19" x14ac:dyDescent="0.25">
      <c r="A216" s="2">
        <v>215</v>
      </c>
      <c r="B216" s="2">
        <v>912</v>
      </c>
      <c r="C216" s="2" t="str">
        <f t="array" ref="C216">IF(LEFT(G216,1)="M",COUNT(IF(LEFT($G$2:$G216,1)="M",1,"")),"")</f>
        <v/>
      </c>
      <c r="D216" s="2">
        <f t="array" ref="D216">IF(LEFT(G216,1)="L",COUNT(IF(LEFT($G$2:$G216,1)="L",1,"")),"")</f>
        <v>70</v>
      </c>
      <c r="E216" t="str">
        <f t="shared" ref="E216" si="864">IFERROR(VLOOKUP(B216,Entry,2,FALSE),"")</f>
        <v>Helen</v>
      </c>
      <c r="F216" t="str">
        <f t="shared" ref="F216" si="865">IFERROR(VLOOKUP(B216,Entry,3,FALSE),"")</f>
        <v>Ryan</v>
      </c>
      <c r="G216" t="str">
        <f t="shared" ref="G216" si="866">IFERROR(VLOOKUP(B216,Entry,4,FALSE),"")</f>
        <v>L40</v>
      </c>
      <c r="H216" t="str">
        <f t="shared" ref="H216" si="867">IFERROR(VLOOKUP(B216,Entry,5,FALSE),"")</f>
        <v>Driffield Striders</v>
      </c>
      <c r="I216">
        <v>71</v>
      </c>
      <c r="K216" s="3">
        <v>25</v>
      </c>
      <c r="L216" s="2"/>
      <c r="S216" s="2"/>
    </row>
    <row r="217" spans="1:19" x14ac:dyDescent="0.25">
      <c r="A217" s="2">
        <v>216</v>
      </c>
      <c r="B217" s="2">
        <v>552</v>
      </c>
      <c r="C217" s="2">
        <f t="array" ref="C217">IF(LEFT(G217,1)="M",COUNT(IF(LEFT($G$2:$G217,1)="M",1,"")),"")</f>
        <v>146</v>
      </c>
      <c r="D217" s="2" t="str">
        <f t="array" ref="D217">IF(LEFT(G217,1)="L",COUNT(IF(LEFT($G$2:$G217,1)="L",1,"")),"")</f>
        <v/>
      </c>
      <c r="E217" t="str">
        <f t="shared" ref="E217" si="868">IFERROR(VLOOKUP(B217,Entry,2,FALSE),"")</f>
        <v>Mike</v>
      </c>
      <c r="F217" t="str">
        <f t="shared" ref="F217" si="869">IFERROR(VLOOKUP(B217,Entry,3,FALSE),"")</f>
        <v>O'Brien</v>
      </c>
      <c r="G217" t="str">
        <f t="shared" ref="G217" si="870">IFERROR(VLOOKUP(B217,Entry,4,FALSE),"")</f>
        <v>M60</v>
      </c>
      <c r="H217" t="str">
        <f t="shared" ref="H217" si="871">IFERROR(VLOOKUP(B217,Entry,5,FALSE),"")</f>
        <v>City of Hull AC</v>
      </c>
      <c r="I217">
        <v>71</v>
      </c>
      <c r="K217" s="3">
        <v>30</v>
      </c>
      <c r="L217" s="2"/>
      <c r="S217" s="2"/>
    </row>
    <row r="218" spans="1:19" x14ac:dyDescent="0.25">
      <c r="A218" s="2">
        <v>217</v>
      </c>
      <c r="B218" s="2">
        <v>836</v>
      </c>
      <c r="C218" s="2">
        <f t="array" ref="C218">IF(LEFT(G218,1)="M",COUNT(IF(LEFT($G$2:$G218,1)="M",1,"")),"")</f>
        <v>147</v>
      </c>
      <c r="D218" s="2" t="str">
        <f t="array" ref="D218">IF(LEFT(G218,1)="L",COUNT(IF(LEFT($G$2:$G218,1)="L",1,"")),"")</f>
        <v/>
      </c>
      <c r="E218" t="str">
        <f t="shared" ref="E218" si="872">IFERROR(VLOOKUP(B218,Entry,2,FALSE),"")</f>
        <v>Robert</v>
      </c>
      <c r="F218" t="str">
        <f t="shared" ref="F218" si="873">IFERROR(VLOOKUP(B218,Entry,3,FALSE),"")</f>
        <v>Lillie</v>
      </c>
      <c r="G218" t="str">
        <f t="shared" ref="G218" si="874">IFERROR(VLOOKUP(B218,Entry,4,FALSE),"")</f>
        <v>M70</v>
      </c>
      <c r="H218" t="str">
        <f t="shared" ref="H218" si="875">IFERROR(VLOOKUP(B218,Entry,5,FALSE),"")</f>
        <v>Scarborough AC</v>
      </c>
      <c r="I218">
        <v>71</v>
      </c>
      <c r="K218" s="3">
        <v>35</v>
      </c>
      <c r="L218" s="2"/>
      <c r="S218" s="2"/>
    </row>
    <row r="219" spans="1:19" x14ac:dyDescent="0.25">
      <c r="A219" s="2">
        <v>218</v>
      </c>
      <c r="B219" s="2">
        <v>938</v>
      </c>
      <c r="C219" s="2" t="str">
        <f t="array" ref="C219">IF(LEFT(G219,1)="M",COUNT(IF(LEFT($G$2:$G219,1)="M",1,"")),"")</f>
        <v/>
      </c>
      <c r="D219" s="2">
        <f t="array" ref="D219">IF(LEFT(G219,1)="L",COUNT(IF(LEFT($G$2:$G219,1)="L",1,"")),"")</f>
        <v>71</v>
      </c>
      <c r="E219" t="str">
        <f t="shared" ref="E219" si="876">IFERROR(VLOOKUP(B219,Entry,2,FALSE),"")</f>
        <v>Caroline</v>
      </c>
      <c r="F219" t="str">
        <f t="shared" ref="F219" si="877">IFERROR(VLOOKUP(B219,Entry,3,FALSE),"")</f>
        <v>Martinson</v>
      </c>
      <c r="G219" t="str">
        <f t="shared" ref="G219" si="878">IFERROR(VLOOKUP(B219,Entry,4,FALSE),"")</f>
        <v>L35</v>
      </c>
      <c r="H219" t="str">
        <f t="shared" ref="H219" si="879">IFERROR(VLOOKUP(B219,Entry,5,FALSE),"")</f>
        <v>Driffield Striders</v>
      </c>
      <c r="I219">
        <v>71</v>
      </c>
      <c r="K219" s="3">
        <v>44</v>
      </c>
      <c r="L219" s="2"/>
      <c r="S219" s="2"/>
    </row>
    <row r="220" spans="1:19" x14ac:dyDescent="0.25">
      <c r="A220" s="2">
        <v>219</v>
      </c>
      <c r="B220" s="2">
        <v>866</v>
      </c>
      <c r="C220" s="2" t="str">
        <f t="array" ref="C220">IF(LEFT(G220,1)="M",COUNT(IF(LEFT($G$2:$G220,1)="M",1,"")),"")</f>
        <v/>
      </c>
      <c r="D220" s="2">
        <f t="array" ref="D220">IF(LEFT(G220,1)="L",COUNT(IF(LEFT($G$2:$G220,1)="L",1,"")),"")</f>
        <v>72</v>
      </c>
      <c r="E220" t="str">
        <f t="shared" ref="E220" si="880">IFERROR(VLOOKUP(B220,Entry,2,FALSE),"")</f>
        <v>Christine</v>
      </c>
      <c r="F220" t="str">
        <f t="shared" ref="F220" si="881">IFERROR(VLOOKUP(B220,Entry,3,FALSE),"")</f>
        <v>Robertson</v>
      </c>
      <c r="G220" t="str">
        <f t="shared" ref="G220" si="882">IFERROR(VLOOKUP(B220,Entry,4,FALSE),"")</f>
        <v>L60</v>
      </c>
      <c r="H220" t="str">
        <f t="shared" ref="H220" si="883">IFERROR(VLOOKUP(B220,Entry,5,FALSE),"")</f>
        <v>Scarborough AC</v>
      </c>
      <c r="I220">
        <v>71</v>
      </c>
      <c r="K220" s="3">
        <v>45</v>
      </c>
      <c r="L220" s="2"/>
      <c r="S220" s="2"/>
    </row>
    <row r="221" spans="1:19" x14ac:dyDescent="0.25">
      <c r="A221" s="2">
        <v>220</v>
      </c>
      <c r="B221" s="2">
        <v>336</v>
      </c>
      <c r="C221" s="2" t="str">
        <f t="array" ref="C221">IF(LEFT(G221,1)="M",COUNT(IF(LEFT($G$2:$G221,1)="M",1,"")),"")</f>
        <v/>
      </c>
      <c r="D221" s="2">
        <f t="array" ref="D221">IF(LEFT(G221,1)="L",COUNT(IF(LEFT($G$2:$G221,1)="L",1,"")),"")</f>
        <v>73</v>
      </c>
      <c r="E221" t="str">
        <f t="shared" ref="E221" si="884">IFERROR(VLOOKUP(B221,Entry,2,FALSE),"")</f>
        <v>Sharon</v>
      </c>
      <c r="F221" t="str">
        <f t="shared" ref="F221" si="885">IFERROR(VLOOKUP(B221,Entry,3,FALSE),"")</f>
        <v>Wilson</v>
      </c>
      <c r="G221" t="str">
        <f t="shared" ref="G221" si="886">IFERROR(VLOOKUP(B221,Entry,4,FALSE),"")</f>
        <v>L45</v>
      </c>
      <c r="H221" t="str">
        <f t="shared" ref="H221" si="887">IFERROR(VLOOKUP(B221,Entry,5,FALSE),"")</f>
        <v>Yorkshire Wolds Runners</v>
      </c>
      <c r="I221">
        <v>71</v>
      </c>
      <c r="K221" s="3">
        <v>56</v>
      </c>
      <c r="L221" s="2"/>
      <c r="S221" s="2"/>
    </row>
    <row r="222" spans="1:19" x14ac:dyDescent="0.25">
      <c r="A222" s="2">
        <v>221</v>
      </c>
      <c r="B222" s="2">
        <v>608</v>
      </c>
      <c r="C222" s="2" t="str">
        <f t="array" ref="C222">IF(LEFT(G222,1)="M",COUNT(IF(LEFT($G$2:$G222,1)="M",1,"")),"")</f>
        <v/>
      </c>
      <c r="D222" s="2">
        <f t="array" ref="D222">IF(LEFT(G222,1)="L",COUNT(IF(LEFT($G$2:$G222,1)="L",1,"")),"")</f>
        <v>74</v>
      </c>
      <c r="E222" t="str">
        <f t="shared" ref="E222" si="888">IFERROR(VLOOKUP(B222,Entry,2,FALSE),"")</f>
        <v>Dawn</v>
      </c>
      <c r="F222" t="str">
        <f t="shared" ref="F222" si="889">IFERROR(VLOOKUP(B222,Entry,3,FALSE),"")</f>
        <v>Oades</v>
      </c>
      <c r="G222" t="str">
        <f t="shared" ref="G222" si="890">IFERROR(VLOOKUP(B222,Entry,4,FALSE),"")</f>
        <v>L45</v>
      </c>
      <c r="H222" t="str">
        <f t="shared" ref="H222" si="891">IFERROR(VLOOKUP(B222,Entry,5,FALSE),"")</f>
        <v>East Hull Harriers</v>
      </c>
      <c r="I222">
        <v>73</v>
      </c>
      <c r="K222" s="3">
        <v>16</v>
      </c>
      <c r="L222" s="2"/>
      <c r="S222" s="2"/>
    </row>
    <row r="223" spans="1:19" x14ac:dyDescent="0.25">
      <c r="A223" s="2">
        <v>222</v>
      </c>
      <c r="B223" s="2">
        <v>29</v>
      </c>
      <c r="C223" s="2" t="str">
        <f t="array" ref="C223">IF(LEFT(G223,1)="M",COUNT(IF(LEFT($G$2:$G223,1)="M",1,"")),"")</f>
        <v/>
      </c>
      <c r="D223" s="2">
        <f t="array" ref="D223">IF(LEFT(G223,1)="L",COUNT(IF(LEFT($G$2:$G223,1)="L",1,"")),"")</f>
        <v>75</v>
      </c>
      <c r="E223" t="str">
        <f t="shared" ref="E223" si="892">IFERROR(VLOOKUP(B223,Entry,2,FALSE),"")</f>
        <v>Lynne</v>
      </c>
      <c r="F223" t="str">
        <f t="shared" ref="F223" si="893">IFERROR(VLOOKUP(B223,Entry,3,FALSE),"")</f>
        <v>Stabler</v>
      </c>
      <c r="G223" t="str">
        <f t="shared" ref="G223" si="894">IFERROR(VLOOKUP(B223,Entry,4,FALSE),"")</f>
        <v>L45</v>
      </c>
      <c r="H223" t="str">
        <f t="shared" ref="H223" si="895">IFERROR(VLOOKUP(B223,Entry,5,FALSE),"")</f>
        <v>Beverley AC</v>
      </c>
      <c r="I223">
        <v>73</v>
      </c>
      <c r="K223" s="3">
        <v>31</v>
      </c>
      <c r="L223" s="2"/>
      <c r="S223" s="2"/>
    </row>
    <row r="224" spans="1:19" x14ac:dyDescent="0.25">
      <c r="A224" s="2">
        <v>223</v>
      </c>
      <c r="B224" s="2">
        <v>468</v>
      </c>
      <c r="C224" s="2" t="str">
        <f t="array" ref="C224">IF(LEFT(G224,1)="M",COUNT(IF(LEFT($G$2:$G224,1)="M",1,"")),"")</f>
        <v/>
      </c>
      <c r="D224" s="2">
        <f t="array" ref="D224">IF(LEFT(G224,1)="L",COUNT(IF(LEFT($G$2:$G224,1)="L",1,"")),"")</f>
        <v>76</v>
      </c>
      <c r="E224" t="str">
        <f t="shared" ref="E224" si="896">IFERROR(VLOOKUP(B224,Entry,2,FALSE),"")</f>
        <v>Helen</v>
      </c>
      <c r="F224" t="str">
        <f t="shared" ref="F224" si="897">IFERROR(VLOOKUP(B224,Entry,3,FALSE),"")</f>
        <v>Snook</v>
      </c>
      <c r="G224" t="str">
        <f t="shared" ref="G224" si="898">IFERROR(VLOOKUP(B224,Entry,4,FALSE),"")</f>
        <v>L45</v>
      </c>
      <c r="H224" t="str">
        <f t="shared" ref="H224" si="899">IFERROR(VLOOKUP(B224,Entry,5,FALSE),"")</f>
        <v>Pocklington Road Runners</v>
      </c>
      <c r="I224">
        <v>74</v>
      </c>
      <c r="K224" s="3">
        <v>4</v>
      </c>
      <c r="L224" s="2"/>
      <c r="S224" s="2"/>
    </row>
    <row r="225" spans="1:19" x14ac:dyDescent="0.25">
      <c r="A225" s="2">
        <v>224</v>
      </c>
      <c r="B225" s="2">
        <v>942</v>
      </c>
      <c r="C225" s="2" t="str">
        <f t="array" ref="C225">IF(LEFT(G225,1)="M",COUNT(IF(LEFT($G$2:$G225,1)="M",1,"")),"")</f>
        <v/>
      </c>
      <c r="D225" s="2">
        <f t="array" ref="D225">IF(LEFT(G225,1)="L",COUNT(IF(LEFT($G$2:$G225,1)="L",1,"")),"")</f>
        <v>77</v>
      </c>
      <c r="E225" t="str">
        <f t="shared" ref="E225" si="900">IFERROR(VLOOKUP(B225,Entry,2,FALSE),"")</f>
        <v>Gillian</v>
      </c>
      <c r="F225" t="str">
        <f t="shared" ref="F225" si="901">IFERROR(VLOOKUP(B225,Entry,3,FALSE),"")</f>
        <v>Davies</v>
      </c>
      <c r="G225" t="str">
        <f t="shared" ref="G225" si="902">IFERROR(VLOOKUP(B225,Entry,4,FALSE),"")</f>
        <v>L60</v>
      </c>
      <c r="H225" t="str">
        <f t="shared" ref="H225" si="903">IFERROR(VLOOKUP(B225,Entry,5,FALSE),"")</f>
        <v>Driffield Striders</v>
      </c>
      <c r="I225">
        <v>74</v>
      </c>
      <c r="K225" s="3">
        <v>22</v>
      </c>
      <c r="L225" s="2"/>
      <c r="S225" s="2"/>
    </row>
    <row r="226" spans="1:19" x14ac:dyDescent="0.25">
      <c r="A226" s="2">
        <v>225</v>
      </c>
      <c r="B226" s="2">
        <v>41</v>
      </c>
      <c r="C226" s="2" t="str">
        <f t="array" ref="C226">IF(LEFT(G226,1)="M",COUNT(IF(LEFT($G$2:$G226,1)="M",1,"")),"")</f>
        <v/>
      </c>
      <c r="D226" s="2">
        <f t="array" ref="D226">IF(LEFT(G226,1)="L",COUNT(IF(LEFT($G$2:$G226,1)="L",1,"")),"")</f>
        <v>78</v>
      </c>
      <c r="E226" t="str">
        <f t="shared" ref="E226" si="904">IFERROR(VLOOKUP(B226,Entry,2,FALSE),"")</f>
        <v>Nicola</v>
      </c>
      <c r="F226" t="str">
        <f t="shared" ref="F226" si="905">IFERROR(VLOOKUP(B226,Entry,3,FALSE),"")</f>
        <v>Riley</v>
      </c>
      <c r="G226" t="str">
        <f t="shared" ref="G226" si="906">IFERROR(VLOOKUP(B226,Entry,4,FALSE),"")</f>
        <v>L55</v>
      </c>
      <c r="H226" t="str">
        <f t="shared" ref="H226" si="907">IFERROR(VLOOKUP(B226,Entry,5,FALSE),"")</f>
        <v>Beverley AC</v>
      </c>
      <c r="I226">
        <v>74</v>
      </c>
      <c r="K226" s="3">
        <v>47</v>
      </c>
      <c r="L226" s="2"/>
      <c r="S226" s="2"/>
    </row>
    <row r="227" spans="1:19" x14ac:dyDescent="0.25">
      <c r="A227" s="2">
        <v>226</v>
      </c>
      <c r="B227" s="2">
        <v>805</v>
      </c>
      <c r="C227" s="2" t="str">
        <f t="array" ref="C227">IF(LEFT(G227,1)="M",COUNT(IF(LEFT($G$2:$G227,1)="M",1,"")),"")</f>
        <v/>
      </c>
      <c r="D227" s="2">
        <f t="array" ref="D227">IF(LEFT(G227,1)="L",COUNT(IF(LEFT($G$2:$G227,1)="L",1,"")),"")</f>
        <v>79</v>
      </c>
      <c r="E227" t="str">
        <f t="shared" ref="E227" si="908">IFERROR(VLOOKUP(B227,Entry,2,FALSE),"")</f>
        <v>Gail</v>
      </c>
      <c r="F227" t="str">
        <f t="shared" ref="F227" si="909">IFERROR(VLOOKUP(B227,Entry,3,FALSE),"")</f>
        <v>Barnard</v>
      </c>
      <c r="G227" t="str">
        <f t="shared" ref="G227" si="910">IFERROR(VLOOKUP(B227,Entry,4,FALSE),"")</f>
        <v>L55</v>
      </c>
      <c r="H227" t="str">
        <f t="shared" ref="H227" si="911">IFERROR(VLOOKUP(B227,Entry,5,FALSE),"")</f>
        <v>Scarborough AC</v>
      </c>
      <c r="I227">
        <v>75</v>
      </c>
      <c r="K227" s="3">
        <v>17</v>
      </c>
      <c r="L227" s="2"/>
      <c r="S227" s="2"/>
    </row>
    <row r="228" spans="1:19" x14ac:dyDescent="0.25">
      <c r="A228" s="2">
        <v>227</v>
      </c>
      <c r="B228" s="2">
        <v>941</v>
      </c>
      <c r="C228" s="2" t="str">
        <f t="array" ref="C228">IF(LEFT(G228,1)="M",COUNT(IF(LEFT($G$2:$G228,1)="M",1,"")),"")</f>
        <v/>
      </c>
      <c r="D228" s="2">
        <f t="array" ref="D228">IF(LEFT(G228,1)="L",COUNT(IF(LEFT($G$2:$G228,1)="L",1,"")),"")</f>
        <v>80</v>
      </c>
      <c r="E228" t="str">
        <f t="shared" ref="E228" si="912">IFERROR(VLOOKUP(B228,Entry,2,FALSE),"")</f>
        <v>Laura</v>
      </c>
      <c r="F228" t="str">
        <f t="shared" ref="F228" si="913">IFERROR(VLOOKUP(B228,Entry,3,FALSE),"")</f>
        <v>Hodgson</v>
      </c>
      <c r="G228" t="str">
        <f t="shared" ref="G228" si="914">IFERROR(VLOOKUP(B228,Entry,4,FALSE),"")</f>
        <v>L</v>
      </c>
      <c r="H228" t="str">
        <f t="shared" ref="H228" si="915">IFERROR(VLOOKUP(B228,Entry,5,FALSE),"")</f>
        <v>Driffield Striders</v>
      </c>
      <c r="I228">
        <v>76</v>
      </c>
      <c r="K228" s="3">
        <v>3</v>
      </c>
      <c r="L228" s="2"/>
      <c r="S228" s="2"/>
    </row>
    <row r="229" spans="1:19" x14ac:dyDescent="0.25">
      <c r="A229" s="2">
        <v>228</v>
      </c>
      <c r="B229" s="2">
        <v>116</v>
      </c>
      <c r="C229" s="2" t="str">
        <f t="array" ref="C229">IF(LEFT(G229,1)="M",COUNT(IF(LEFT($G$2:$G229,1)="M",1,"")),"")</f>
        <v/>
      </c>
      <c r="D229" s="2">
        <f t="array" ref="D229">IF(LEFT(G229,1)="L",COUNT(IF(LEFT($G$2:$G229,1)="L",1,"")),"")</f>
        <v>81</v>
      </c>
      <c r="E229" t="str">
        <f t="shared" ref="E229" si="916">IFERROR(VLOOKUP(B229,Entry,2,FALSE),"")</f>
        <v>Allison</v>
      </c>
      <c r="F229" t="str">
        <f t="shared" ref="F229" si="917">IFERROR(VLOOKUP(B229,Entry,3,FALSE),"")</f>
        <v>Hayward</v>
      </c>
      <c r="G229" t="str">
        <f t="shared" ref="G229" si="918">IFERROR(VLOOKUP(B229,Entry,4,FALSE),"")</f>
        <v>L50</v>
      </c>
      <c r="H229" t="str">
        <f t="shared" ref="H229" si="919">IFERROR(VLOOKUP(B229,Entry,5,FALSE),"")</f>
        <v>Beverley AC</v>
      </c>
      <c r="I229">
        <v>76</v>
      </c>
      <c r="K229" s="3">
        <v>28</v>
      </c>
      <c r="L229" s="2"/>
      <c r="S229" s="2"/>
    </row>
    <row r="230" spans="1:19" x14ac:dyDescent="0.25">
      <c r="A230" s="2">
        <v>229</v>
      </c>
      <c r="B230" s="2">
        <v>609</v>
      </c>
      <c r="C230" s="2">
        <f t="array" ref="C230">IF(LEFT(G230,1)="M",COUNT(IF(LEFT($G$2:$G230,1)="M",1,"")),"")</f>
        <v>148</v>
      </c>
      <c r="D230" s="2" t="str">
        <f t="array" ref="D230">IF(LEFT(G230,1)="L",COUNT(IF(LEFT($G$2:$G230,1)="L",1,"")),"")</f>
        <v/>
      </c>
      <c r="E230" t="str">
        <f t="shared" ref="E230" si="920">IFERROR(VLOOKUP(B230,Entry,2,FALSE),"")</f>
        <v xml:space="preserve">Gary </v>
      </c>
      <c r="F230" t="str">
        <f t="shared" ref="F230" si="921">IFERROR(VLOOKUP(B230,Entry,3,FALSE),"")</f>
        <v>Oades</v>
      </c>
      <c r="G230" t="str">
        <f t="shared" ref="G230" si="922">IFERROR(VLOOKUP(B230,Entry,4,FALSE),"")</f>
        <v>M60</v>
      </c>
      <c r="H230" t="str">
        <f t="shared" ref="H230" si="923">IFERROR(VLOOKUP(B230,Entry,5,FALSE),"")</f>
        <v>East Hull Harriers</v>
      </c>
      <c r="I230">
        <v>76</v>
      </c>
      <c r="K230" s="3">
        <v>58</v>
      </c>
      <c r="L230" s="2"/>
      <c r="S230" s="2"/>
    </row>
    <row r="231" spans="1:19" x14ac:dyDescent="0.25">
      <c r="A231" s="2">
        <v>230</v>
      </c>
      <c r="B231" s="2" t="s">
        <v>27</v>
      </c>
      <c r="C231" s="2" t="str">
        <f t="array" ref="C231">IF(LEFT(G231,1)="M",COUNT(IF(LEFT($G$2:$G231,1)="M",1,"")),"")</f>
        <v/>
      </c>
      <c r="D231" s="2" t="str">
        <f t="array" ref="D231">IF(LEFT(G231,1)="L",COUNT(IF(LEFT($G$2:$G231,1)="L",1,"")),"")</f>
        <v/>
      </c>
      <c r="E231" t="str">
        <f t="shared" ref="E231" si="924">IFERROR(VLOOKUP(B231,Entry,2,FALSE),"")</f>
        <v/>
      </c>
      <c r="F231" t="str">
        <f t="shared" ref="F231" si="925">IFERROR(VLOOKUP(B231,Entry,3,FALSE),"")</f>
        <v/>
      </c>
      <c r="G231" t="str">
        <f t="shared" ref="G231" si="926">IFERROR(VLOOKUP(B231,Entry,4,FALSE),"")</f>
        <v/>
      </c>
      <c r="H231" t="str">
        <f t="shared" ref="H231" si="927">IFERROR(VLOOKUP(B231,Entry,5,FALSE),"")</f>
        <v/>
      </c>
      <c r="I231">
        <v>77</v>
      </c>
      <c r="K231" s="3">
        <v>17</v>
      </c>
      <c r="L231" s="2"/>
      <c r="S231" s="2"/>
    </row>
    <row r="232" spans="1:19" x14ac:dyDescent="0.25">
      <c r="A232" s="2">
        <v>231</v>
      </c>
      <c r="B232" s="2">
        <v>705</v>
      </c>
      <c r="C232" s="2">
        <f t="array" ref="C232">IF(LEFT(G232,1)="M",COUNT(IF(LEFT($G$2:$G232,1)="M",1,"")),"")</f>
        <v>149</v>
      </c>
      <c r="D232" s="2" t="str">
        <f t="array" ref="D232">IF(LEFT(G232,1)="L",COUNT(IF(LEFT($G$2:$G232,1)="L",1,"")),"")</f>
        <v/>
      </c>
      <c r="E232" t="str">
        <f t="shared" ref="E232" si="928">IFERROR(VLOOKUP(B232,Entry,2,FALSE),"")</f>
        <v>David</v>
      </c>
      <c r="F232" t="str">
        <f t="shared" ref="F232" si="929">IFERROR(VLOOKUP(B232,Entry,3,FALSE),"")</f>
        <v>Pring</v>
      </c>
      <c r="G232" t="str">
        <f t="shared" ref="G232" si="930">IFERROR(VLOOKUP(B232,Entry,4,FALSE),"")</f>
        <v>M45</v>
      </c>
      <c r="H232" t="str">
        <f t="shared" ref="H232" si="931">IFERROR(VLOOKUP(B232,Entry,5,FALSE),"")</f>
        <v>Bridlington Road Runners</v>
      </c>
      <c r="I232">
        <v>77</v>
      </c>
      <c r="K232" s="3">
        <v>23</v>
      </c>
      <c r="L232" s="2"/>
      <c r="S232" s="2"/>
    </row>
    <row r="233" spans="1:19" x14ac:dyDescent="0.25">
      <c r="A233" s="2">
        <v>232</v>
      </c>
      <c r="B233" s="2">
        <v>869</v>
      </c>
      <c r="C233" s="2">
        <f t="array" ref="C233">IF(LEFT(G233,1)="M",COUNT(IF(LEFT($G$2:$G233,1)="M",1,"")),"")</f>
        <v>150</v>
      </c>
      <c r="D233" s="2" t="str">
        <f t="array" ref="D233">IF(LEFT(G233,1)="L",COUNT(IF(LEFT($G$2:$G233,1)="L",1,"")),"")</f>
        <v/>
      </c>
      <c r="E233" t="str">
        <f t="shared" ref="E233" si="932">IFERROR(VLOOKUP(B233,Entry,2,FALSE),"")</f>
        <v>Harry</v>
      </c>
      <c r="F233" t="str">
        <f t="shared" ref="F233" si="933">IFERROR(VLOOKUP(B233,Entry,3,FALSE),"")</f>
        <v>Whitehouse</v>
      </c>
      <c r="G233" t="str">
        <f t="shared" ref="G233" si="934">IFERROR(VLOOKUP(B233,Entry,4,FALSE),"")</f>
        <v>M70</v>
      </c>
      <c r="H233" t="str">
        <f t="shared" ref="H233" si="935">IFERROR(VLOOKUP(B233,Entry,5,FALSE),"")</f>
        <v>Scarborough AC</v>
      </c>
      <c r="I233">
        <v>78</v>
      </c>
      <c r="K233" s="3">
        <v>4</v>
      </c>
      <c r="L233" s="2"/>
      <c r="S233" s="2"/>
    </row>
    <row r="234" spans="1:19" x14ac:dyDescent="0.25">
      <c r="A234" s="2">
        <v>233</v>
      </c>
      <c r="B234" s="2">
        <v>463</v>
      </c>
      <c r="C234" s="2" t="str">
        <f t="array" ref="C234">IF(LEFT(G234,1)="M",COUNT(IF(LEFT($G$2:$G234,1)="M",1,"")),"")</f>
        <v/>
      </c>
      <c r="D234" s="2">
        <f t="array" ref="D234">IF(LEFT(G234,1)="L",COUNT(IF(LEFT($G$2:$G234,1)="L",1,"")),"")</f>
        <v>82</v>
      </c>
      <c r="E234" t="str">
        <f t="shared" ref="E234" si="936">IFERROR(VLOOKUP(B234,Entry,2,FALSE),"")</f>
        <v>Sarah</v>
      </c>
      <c r="F234" t="str">
        <f t="shared" ref="F234" si="937">IFERROR(VLOOKUP(B234,Entry,3,FALSE),"")</f>
        <v>Jones</v>
      </c>
      <c r="G234" t="str">
        <f t="shared" ref="G234" si="938">IFERROR(VLOOKUP(B234,Entry,4,FALSE),"")</f>
        <v>L45</v>
      </c>
      <c r="H234" t="str">
        <f t="shared" ref="H234" si="939">IFERROR(VLOOKUP(B234,Entry,5,FALSE),"")</f>
        <v>Pocklington Road Runners</v>
      </c>
      <c r="I234">
        <v>78</v>
      </c>
      <c r="K234" s="3">
        <v>19</v>
      </c>
      <c r="L234" s="2"/>
      <c r="S234" s="2"/>
    </row>
    <row r="235" spans="1:19" x14ac:dyDescent="0.25">
      <c r="A235" s="2">
        <v>234</v>
      </c>
      <c r="B235" s="2">
        <v>596</v>
      </c>
      <c r="C235" s="2">
        <f t="array" ref="C235">IF(LEFT(G235,1)="M",COUNT(IF(LEFT($G$2:$G235,1)="M",1,"")),"")</f>
        <v>151</v>
      </c>
      <c r="D235" s="2" t="str">
        <f t="array" ref="D235">IF(LEFT(G235,1)="L",COUNT(IF(LEFT($G$2:$G235,1)="L",1,"")),"")</f>
        <v/>
      </c>
      <c r="E235" t="str">
        <f t="shared" ref="E235" si="940">IFERROR(VLOOKUP(B235,Entry,2,FALSE),"")</f>
        <v>Phil</v>
      </c>
      <c r="F235" t="str">
        <f t="shared" ref="F235" si="941">IFERROR(VLOOKUP(B235,Entry,3,FALSE),"")</f>
        <v>Atkins</v>
      </c>
      <c r="G235" t="str">
        <f t="shared" ref="G235" si="942">IFERROR(VLOOKUP(B235,Entry,4,FALSE),"")</f>
        <v>M60</v>
      </c>
      <c r="H235" t="str">
        <f t="shared" ref="H235" si="943">IFERROR(VLOOKUP(B235,Entry,5,FALSE),"")</f>
        <v>City of Hull AC</v>
      </c>
      <c r="I235">
        <v>78</v>
      </c>
      <c r="K235" s="3">
        <v>42</v>
      </c>
      <c r="L235" s="2"/>
      <c r="S235" s="2"/>
    </row>
    <row r="236" spans="1:19" x14ac:dyDescent="0.25">
      <c r="A236" s="2">
        <v>235</v>
      </c>
      <c r="B236" s="2">
        <v>90</v>
      </c>
      <c r="C236" s="2">
        <f t="array" ref="C236">IF(LEFT(G236,1)="M",COUNT(IF(LEFT($G$2:$G236,1)="M",1,"")),"")</f>
        <v>152</v>
      </c>
      <c r="D236" s="2" t="str">
        <f t="array" ref="D236">IF(LEFT(G236,1)="L",COUNT(IF(LEFT($G$2:$G236,1)="L",1,"")),"")</f>
        <v/>
      </c>
      <c r="E236" t="str">
        <f t="shared" ref="E236" si="944">IFERROR(VLOOKUP(B236,Entry,2,FALSE),"")</f>
        <v>Andrew</v>
      </c>
      <c r="F236" t="str">
        <f t="shared" ref="F236" si="945">IFERROR(VLOOKUP(B236,Entry,3,FALSE),"")</f>
        <v>Grainger</v>
      </c>
      <c r="G236" t="str">
        <f t="shared" ref="G236" si="946">IFERROR(VLOOKUP(B236,Entry,4,FALSE),"")</f>
        <v>M55</v>
      </c>
      <c r="H236" t="str">
        <f t="shared" ref="H236" si="947">IFERROR(VLOOKUP(B236,Entry,5,FALSE),"")</f>
        <v>Beverley AC</v>
      </c>
      <c r="I236">
        <v>79</v>
      </c>
      <c r="K236" s="3">
        <v>23</v>
      </c>
      <c r="L236" s="2"/>
      <c r="S236" s="2"/>
    </row>
    <row r="237" spans="1:19" x14ac:dyDescent="0.25">
      <c r="A237" s="2">
        <v>236</v>
      </c>
      <c r="B237" s="2">
        <v>606</v>
      </c>
      <c r="C237" s="2">
        <f t="array" ref="C237">IF(LEFT(G237,1)="M",COUNT(IF(LEFT($G$2:$G237,1)="M",1,"")),"")</f>
        <v>153</v>
      </c>
      <c r="D237" s="2" t="str">
        <f t="array" ref="D237">IF(LEFT(G237,1)="L",COUNT(IF(LEFT($G$2:$G237,1)="L",1,"")),"")</f>
        <v/>
      </c>
      <c r="E237" t="str">
        <f t="shared" ref="E237" si="948">IFERROR(VLOOKUP(B237,Entry,2,FALSE),"")</f>
        <v>Andrew</v>
      </c>
      <c r="F237" t="str">
        <f t="shared" ref="F237" si="949">IFERROR(VLOOKUP(B237,Entry,3,FALSE),"")</f>
        <v>Twedell</v>
      </c>
      <c r="G237" t="str">
        <f t="shared" ref="G237" si="950">IFERROR(VLOOKUP(B237,Entry,4,FALSE),"")</f>
        <v>M50</v>
      </c>
      <c r="H237" t="str">
        <f t="shared" ref="H237" si="951">IFERROR(VLOOKUP(B237,Entry,5,FALSE),"")</f>
        <v>East Hull Harriers</v>
      </c>
      <c r="I237">
        <v>80</v>
      </c>
      <c r="K237" s="3">
        <v>17</v>
      </c>
      <c r="L237" s="2"/>
      <c r="S237" s="2"/>
    </row>
    <row r="238" spans="1:19" x14ac:dyDescent="0.25">
      <c r="A238" s="2">
        <v>237</v>
      </c>
      <c r="B238" s="2">
        <v>618</v>
      </c>
      <c r="C238" s="2">
        <f t="array" ref="C238">IF(LEFT(G238,1)="M",COUNT(IF(LEFT($G$2:$G238,1)="M",1,"")),"")</f>
        <v>154</v>
      </c>
      <c r="D238" s="2" t="str">
        <f t="array" ref="D238">IF(LEFT(G238,1)="L",COUNT(IF(LEFT($G$2:$G238,1)="L",1,"")),"")</f>
        <v/>
      </c>
      <c r="E238" t="str">
        <f t="shared" ref="E238" si="952">IFERROR(VLOOKUP(B238,Entry,2,FALSE),"")</f>
        <v>David</v>
      </c>
      <c r="F238" t="str">
        <f t="shared" ref="F238" si="953">IFERROR(VLOOKUP(B238,Entry,3,FALSE),"")</f>
        <v>Walmsley</v>
      </c>
      <c r="G238" t="str">
        <f t="shared" ref="G238" si="954">IFERROR(VLOOKUP(B238,Entry,4,FALSE),"")</f>
        <v>M55</v>
      </c>
      <c r="H238" t="str">
        <f t="shared" ref="H238" si="955">IFERROR(VLOOKUP(B238,Entry,5,FALSE),"")</f>
        <v>East Hull Harriers</v>
      </c>
      <c r="I238">
        <v>80</v>
      </c>
      <c r="K238" s="3">
        <v>19</v>
      </c>
      <c r="L238" s="2"/>
      <c r="S238" s="2"/>
    </row>
    <row r="239" spans="1:19" x14ac:dyDescent="0.25">
      <c r="A239" s="2">
        <v>238</v>
      </c>
      <c r="B239" s="2">
        <v>718</v>
      </c>
      <c r="C239" s="2" t="str">
        <f t="array" ref="C239">IF(LEFT(G239,1)="M",COUNT(IF(LEFT($G$2:$G239,1)="M",1,"")),"")</f>
        <v/>
      </c>
      <c r="D239" s="2">
        <f t="array" ref="D239">IF(LEFT(G239,1)="L",COUNT(IF(LEFT($G$2:$G239,1)="L",1,"")),"")</f>
        <v>83</v>
      </c>
      <c r="E239" t="str">
        <f t="shared" ref="E239" si="956">IFERROR(VLOOKUP(B239,Entry,2,FALSE),"")</f>
        <v xml:space="preserve">Janet </v>
      </c>
      <c r="F239" t="str">
        <f t="shared" ref="F239" si="957">IFERROR(VLOOKUP(B239,Entry,3,FALSE),"")</f>
        <v>Downes</v>
      </c>
      <c r="G239" t="str">
        <f t="shared" ref="G239" si="958">IFERROR(VLOOKUP(B239,Entry,4,FALSE),"")</f>
        <v>L50</v>
      </c>
      <c r="H239" t="str">
        <f t="shared" ref="H239" si="959">IFERROR(VLOOKUP(B239,Entry,5,FALSE),"")</f>
        <v>Bridlington Road Runners</v>
      </c>
      <c r="I239">
        <v>80</v>
      </c>
      <c r="K239" s="3">
        <v>35</v>
      </c>
      <c r="L239" s="2"/>
      <c r="S239" s="2"/>
    </row>
    <row r="240" spans="1:19" x14ac:dyDescent="0.25">
      <c r="A240" s="2">
        <v>239</v>
      </c>
      <c r="B240" s="2">
        <v>743</v>
      </c>
      <c r="C240" s="2" t="str">
        <f t="array" ref="C240">IF(LEFT(G240,1)="M",COUNT(IF(LEFT($G$2:$G240,1)="M",1,"")),"")</f>
        <v/>
      </c>
      <c r="D240" s="2">
        <f t="array" ref="D240">IF(LEFT(G240,1)="L",COUNT(IF(LEFT($G$2:$G240,1)="L",1,"")),"")</f>
        <v>84</v>
      </c>
      <c r="E240" t="str">
        <f t="shared" ref="E240" si="960">IFERROR(VLOOKUP(B240,Entry,2,FALSE),"")</f>
        <v>Vickie</v>
      </c>
      <c r="F240" t="str">
        <f t="shared" ref="F240" si="961">IFERROR(VLOOKUP(B240,Entry,3,FALSE),"")</f>
        <v>Ellerker</v>
      </c>
      <c r="G240" t="str">
        <f t="shared" ref="G240" si="962">IFERROR(VLOOKUP(B240,Entry,4,FALSE),"")</f>
        <v>L35</v>
      </c>
      <c r="H240" t="str">
        <f t="shared" ref="H240" si="963">IFERROR(VLOOKUP(B240,Entry,5,FALSE),"")</f>
        <v>Bridlington Road Runners</v>
      </c>
      <c r="I240">
        <v>81</v>
      </c>
      <c r="K240" s="3">
        <v>31</v>
      </c>
      <c r="L240" s="2"/>
      <c r="S240" s="2"/>
    </row>
    <row r="241" spans="1:19" x14ac:dyDescent="0.25">
      <c r="A241" s="2">
        <v>240</v>
      </c>
      <c r="B241" s="2">
        <v>834</v>
      </c>
      <c r="C241" s="2" t="str">
        <f t="array" ref="C241">IF(LEFT(G241,1)="M",COUNT(IF(LEFT($G$2:$G241,1)="M",1,"")),"")</f>
        <v/>
      </c>
      <c r="D241" s="2">
        <f t="array" ref="D241">IF(LEFT(G241,1)="L",COUNT(IF(LEFT($G$2:$G241,1)="L",1,"")),"")</f>
        <v>85</v>
      </c>
      <c r="E241" t="str">
        <f t="shared" ref="E241" si="964">IFERROR(VLOOKUP(B241,Entry,2,FALSE),"")</f>
        <v>Sally</v>
      </c>
      <c r="F241" t="str">
        <f t="shared" ref="F241" si="965">IFERROR(VLOOKUP(B241,Entry,3,FALSE),"")</f>
        <v>Kingscott</v>
      </c>
      <c r="G241" t="str">
        <f t="shared" ref="G241" si="966">IFERROR(VLOOKUP(B241,Entry,4,FALSE),"")</f>
        <v>L55</v>
      </c>
      <c r="H241" t="str">
        <f t="shared" ref="H241" si="967">IFERROR(VLOOKUP(B241,Entry,5,FALSE),"")</f>
        <v>Scarborough AC</v>
      </c>
      <c r="I241">
        <v>81</v>
      </c>
      <c r="K241" s="3">
        <v>46</v>
      </c>
      <c r="L241" s="2"/>
      <c r="S241" s="2"/>
    </row>
    <row r="242" spans="1:19" x14ac:dyDescent="0.25">
      <c r="A242" s="2">
        <v>241</v>
      </c>
      <c r="B242" s="2">
        <v>473</v>
      </c>
      <c r="C242" s="2" t="str">
        <f t="array" ref="C242">IF(LEFT(G242,1)="M",COUNT(IF(LEFT($G$2:$G242,1)="M",1,"")),"")</f>
        <v/>
      </c>
      <c r="D242" s="2">
        <f t="array" ref="D242">IF(LEFT(G242,1)="L",COUNT(IF(LEFT($G$2:$G242,1)="L",1,"")),"")</f>
        <v>86</v>
      </c>
      <c r="E242" t="str">
        <f t="shared" ref="E242" si="968">IFERROR(VLOOKUP(B242,Entry,2,FALSE),"")</f>
        <v>Emily</v>
      </c>
      <c r="F242" t="str">
        <f t="shared" ref="F242" si="969">IFERROR(VLOOKUP(B242,Entry,3,FALSE),"")</f>
        <v>Annets</v>
      </c>
      <c r="G242" t="str">
        <f t="shared" ref="G242" si="970">IFERROR(VLOOKUP(B242,Entry,4,FALSE),"")</f>
        <v>L45</v>
      </c>
      <c r="H242" t="str">
        <f t="shared" ref="H242" si="971">IFERROR(VLOOKUP(B242,Entry,5,FALSE),"")</f>
        <v>Pocklington Road Runners</v>
      </c>
      <c r="I242">
        <v>81</v>
      </c>
      <c r="K242" s="3">
        <v>50</v>
      </c>
      <c r="L242" s="2"/>
      <c r="S242" s="2"/>
    </row>
    <row r="243" spans="1:19" x14ac:dyDescent="0.25">
      <c r="A243" s="2">
        <v>242</v>
      </c>
      <c r="B243" s="2">
        <v>472</v>
      </c>
      <c r="C243" s="2" t="str">
        <f t="array" ref="C243">IF(LEFT(G243,1)="M",COUNT(IF(LEFT($G$2:$G243,1)="M",1,"")),"")</f>
        <v/>
      </c>
      <c r="D243" s="2">
        <f t="array" ref="D243">IF(LEFT(G243,1)="L",COUNT(IF(LEFT($G$2:$G243,1)="L",1,"")),"")</f>
        <v>87</v>
      </c>
      <c r="E243" t="str">
        <f t="shared" ref="E243" si="972">IFERROR(VLOOKUP(B243,Entry,2,FALSE),"")</f>
        <v>Kate</v>
      </c>
      <c r="F243" t="str">
        <f t="shared" ref="F243" si="973">IFERROR(VLOOKUP(B243,Entry,3,FALSE),"")</f>
        <v>Boyd</v>
      </c>
      <c r="G243" t="str">
        <f t="shared" ref="G243" si="974">IFERROR(VLOOKUP(B243,Entry,4,FALSE),"")</f>
        <v>L50</v>
      </c>
      <c r="H243" t="str">
        <f t="shared" ref="H243" si="975">IFERROR(VLOOKUP(B243,Entry,5,FALSE),"")</f>
        <v>Pocklington Road Runners</v>
      </c>
      <c r="I243">
        <v>81</v>
      </c>
      <c r="K243" s="3">
        <v>50</v>
      </c>
      <c r="L243" s="2"/>
      <c r="S243" s="2"/>
    </row>
    <row r="244" spans="1:19" x14ac:dyDescent="0.25">
      <c r="A244" s="2">
        <v>243</v>
      </c>
      <c r="B244" s="2">
        <v>279</v>
      </c>
      <c r="C244" s="2" t="str">
        <f t="array" ref="C244">IF(LEFT(G244,1)="M",COUNT(IF(LEFT($G$2:$G244,1)="M",1,"")),"")</f>
        <v/>
      </c>
      <c r="D244" s="2">
        <f t="array" ref="D244">IF(LEFT(G244,1)="L",COUNT(IF(LEFT($G$2:$G244,1)="L",1,"")),"")</f>
        <v>88</v>
      </c>
      <c r="E244" t="str">
        <f t="shared" ref="E244" si="976">IFERROR(VLOOKUP(B244,Entry,2,FALSE),"")</f>
        <v>Katherine</v>
      </c>
      <c r="F244" t="str">
        <f t="shared" ref="F244" si="977">IFERROR(VLOOKUP(B244,Entry,3,FALSE),"")</f>
        <v>Dunkerley</v>
      </c>
      <c r="G244" t="str">
        <f t="shared" ref="G244" si="978">IFERROR(VLOOKUP(B244,Entry,4,FALSE),"")</f>
        <v>L50</v>
      </c>
      <c r="H244" t="str">
        <f t="shared" ref="H244" si="979">IFERROR(VLOOKUP(B244,Entry,5,FALSE),"")</f>
        <v>Selby Striders</v>
      </c>
      <c r="I244">
        <v>81</v>
      </c>
      <c r="K244" s="3">
        <v>57</v>
      </c>
      <c r="L244" s="2"/>
      <c r="S244" s="2"/>
    </row>
    <row r="245" spans="1:19" x14ac:dyDescent="0.25">
      <c r="A245" s="2">
        <v>244</v>
      </c>
      <c r="B245" s="2">
        <v>857</v>
      </c>
      <c r="C245" s="2">
        <f t="array" ref="C245">IF(LEFT(G245,1)="M",COUNT(IF(LEFT($G$2:$G245,1)="M",1,"")),"")</f>
        <v>155</v>
      </c>
      <c r="D245" s="2" t="str">
        <f t="array" ref="D245">IF(LEFT(G245,1)="L",COUNT(IF(LEFT($G$2:$G245,1)="L",1,"")),"")</f>
        <v/>
      </c>
      <c r="E245" t="str">
        <f t="shared" ref="E245" si="980">IFERROR(VLOOKUP(B245,Entry,2,FALSE),"")</f>
        <v>James</v>
      </c>
      <c r="F245" t="str">
        <f t="shared" ref="F245" si="981">IFERROR(VLOOKUP(B245,Entry,3,FALSE),"")</f>
        <v>Walker</v>
      </c>
      <c r="G245" t="str">
        <f t="shared" ref="G245" si="982">IFERROR(VLOOKUP(B245,Entry,4,FALSE),"")</f>
        <v>M</v>
      </c>
      <c r="H245" t="str">
        <f t="shared" ref="H245" si="983">IFERROR(VLOOKUP(B245,Entry,5,FALSE),"")</f>
        <v>Scarborough AC</v>
      </c>
      <c r="I245">
        <v>82</v>
      </c>
      <c r="K245" s="3">
        <v>54</v>
      </c>
      <c r="L245" s="2"/>
      <c r="S245" s="2"/>
    </row>
    <row r="246" spans="1:19" x14ac:dyDescent="0.25">
      <c r="A246" s="2">
        <v>245</v>
      </c>
      <c r="B246" s="2">
        <v>214</v>
      </c>
      <c r="C246" s="2">
        <f t="array" ref="C246">IF(LEFT(G246,1)="M",COUNT(IF(LEFT($G$2:$G246,1)="M",1,"")),"")</f>
        <v>156</v>
      </c>
      <c r="D246" s="2" t="str">
        <f t="array" ref="D246">IF(LEFT(G246,1)="L",COUNT(IF(LEFT($G$2:$G246,1)="L",1,"")),"")</f>
        <v/>
      </c>
      <c r="E246" t="str">
        <f t="shared" ref="E246" si="984">IFERROR(VLOOKUP(B246,Entry,2,FALSE),"")</f>
        <v>David</v>
      </c>
      <c r="F246" t="str">
        <f t="shared" ref="F246" si="985">IFERROR(VLOOKUP(B246,Entry,3,FALSE),"")</f>
        <v>Kellett</v>
      </c>
      <c r="G246" t="str">
        <f t="shared" ref="G246" si="986">IFERROR(VLOOKUP(B246,Entry,4,FALSE),"")</f>
        <v>M60</v>
      </c>
      <c r="H246" t="str">
        <f t="shared" ref="H246" si="987">IFERROR(VLOOKUP(B246,Entry,5,FALSE),"")</f>
        <v>Selby Striders</v>
      </c>
      <c r="I246">
        <v>83</v>
      </c>
      <c r="K246" s="3">
        <v>50</v>
      </c>
      <c r="L246" s="2"/>
      <c r="S246" s="2"/>
    </row>
    <row r="247" spans="1:19" x14ac:dyDescent="0.25">
      <c r="A247" s="2">
        <v>246</v>
      </c>
      <c r="B247" s="2">
        <v>43</v>
      </c>
      <c r="C247" s="2" t="str">
        <f t="array" ref="C247">IF(LEFT(G247,1)="M",COUNT(IF(LEFT($G$2:$G247,1)="M",1,"")),"")</f>
        <v/>
      </c>
      <c r="D247" s="2">
        <f t="array" ref="D247">IF(LEFT(G247,1)="L",COUNT(IF(LEFT($G$2:$G247,1)="L",1,"")),"")</f>
        <v>89</v>
      </c>
      <c r="E247" t="str">
        <f t="shared" ref="E247" si="988">IFERROR(VLOOKUP(B247,Entry,2,FALSE),"")</f>
        <v>Vivienne</v>
      </c>
      <c r="F247" t="str">
        <f t="shared" ref="F247" si="989">IFERROR(VLOOKUP(B247,Entry,3,FALSE),"")</f>
        <v>Williamson</v>
      </c>
      <c r="G247" t="str">
        <f t="shared" ref="G247" si="990">IFERROR(VLOOKUP(B247,Entry,4,FALSE),"")</f>
        <v>L70</v>
      </c>
      <c r="H247" t="str">
        <f t="shared" ref="H247" si="991">IFERROR(VLOOKUP(B247,Entry,5,FALSE),"")</f>
        <v>Beverley AC</v>
      </c>
      <c r="I247">
        <v>84</v>
      </c>
      <c r="K247" s="3">
        <v>49</v>
      </c>
      <c r="L247" s="2"/>
      <c r="S247" s="2"/>
    </row>
    <row r="248" spans="1:19" x14ac:dyDescent="0.25">
      <c r="A248" s="2">
        <v>247</v>
      </c>
      <c r="B248" s="2">
        <v>64</v>
      </c>
      <c r="C248" s="2" t="str">
        <f t="array" ref="C248">IF(LEFT(G248,1)="M",COUNT(IF(LEFT($G$2:$G248,1)="M",1,"")),"")</f>
        <v/>
      </c>
      <c r="D248" s="2">
        <f t="array" ref="D248">IF(LEFT(G248,1)="L",COUNT(IF(LEFT($G$2:$G248,1)="L",1,"")),"")</f>
        <v>90</v>
      </c>
      <c r="E248" t="str">
        <f t="shared" ref="E248" si="992">IFERROR(VLOOKUP(B248,Entry,2,FALSE),"")</f>
        <v>Christine</v>
      </c>
      <c r="F248" t="str">
        <f t="shared" ref="F248" si="993">IFERROR(VLOOKUP(B248,Entry,3,FALSE),"")</f>
        <v>Whitehouse</v>
      </c>
      <c r="G248" t="str">
        <f t="shared" ref="G248" si="994">IFERROR(VLOOKUP(B248,Entry,4,FALSE),"")</f>
        <v>L65</v>
      </c>
      <c r="H248" t="str">
        <f t="shared" ref="H248" si="995">IFERROR(VLOOKUP(B248,Entry,5,FALSE),"")</f>
        <v>Beverley AC</v>
      </c>
      <c r="I248">
        <v>85</v>
      </c>
      <c r="K248" s="3">
        <v>25</v>
      </c>
      <c r="L248" s="2"/>
      <c r="S248" s="2"/>
    </row>
    <row r="249" spans="1:19" x14ac:dyDescent="0.25">
      <c r="A249" s="2">
        <v>248</v>
      </c>
      <c r="B249" s="2">
        <v>108</v>
      </c>
      <c r="C249" s="2" t="str">
        <f t="array" ref="C249">IF(LEFT(G249,1)="M",COUNT(IF(LEFT($G$2:$G249,1)="M",1,"")),"")</f>
        <v/>
      </c>
      <c r="D249" s="2">
        <f t="array" ref="D249">IF(LEFT(G249,1)="L",COUNT(IF(LEFT($G$2:$G249,1)="L",1,"")),"")</f>
        <v>91</v>
      </c>
      <c r="E249" t="str">
        <f t="shared" ref="E249" si="996">IFERROR(VLOOKUP(B249,Entry,2,FALSE),"")</f>
        <v>Jacqui</v>
      </c>
      <c r="F249" t="str">
        <f t="shared" ref="F249" si="997">IFERROR(VLOOKUP(B249,Entry,3,FALSE),"")</f>
        <v>Dickinson</v>
      </c>
      <c r="G249" t="str">
        <f t="shared" ref="G249" si="998">IFERROR(VLOOKUP(B249,Entry,4,FALSE),"")</f>
        <v>L65</v>
      </c>
      <c r="H249" t="str">
        <f t="shared" ref="H249" si="999">IFERROR(VLOOKUP(B249,Entry,5,FALSE),"")</f>
        <v>Beverley AC</v>
      </c>
      <c r="I249">
        <v>85</v>
      </c>
      <c r="K249" s="3">
        <v>29</v>
      </c>
      <c r="L249" s="2"/>
      <c r="S249" s="2"/>
    </row>
    <row r="250" spans="1:19" x14ac:dyDescent="0.25">
      <c r="A250" s="2">
        <v>249</v>
      </c>
      <c r="B250" s="2">
        <v>337</v>
      </c>
      <c r="C250" s="2" t="str">
        <f t="array" ref="C250">IF(LEFT(G250,1)="M",COUNT(IF(LEFT($G$2:$G250,1)="M",1,"")),"")</f>
        <v/>
      </c>
      <c r="D250" s="2">
        <f t="array" ref="D250">IF(LEFT(G250,1)="L",COUNT(IF(LEFT($G$2:$G250,1)="L",1,"")),"")</f>
        <v>92</v>
      </c>
      <c r="E250" t="str">
        <f t="shared" ref="E250" si="1000">IFERROR(VLOOKUP(B250,Entry,2,FALSE),"")</f>
        <v>Sian</v>
      </c>
      <c r="F250" t="str">
        <f t="shared" ref="F250" si="1001">IFERROR(VLOOKUP(B250,Entry,3,FALSE),"")</f>
        <v>Rees</v>
      </c>
      <c r="G250" t="str">
        <f t="shared" ref="G250" si="1002">IFERROR(VLOOKUP(B250,Entry,4,FALSE),"")</f>
        <v>L55</v>
      </c>
      <c r="H250" t="str">
        <f t="shared" ref="H250" si="1003">IFERROR(VLOOKUP(B250,Entry,5,FALSE),"")</f>
        <v>Yorkshire Wolds Runners</v>
      </c>
      <c r="I250">
        <v>85</v>
      </c>
      <c r="K250" s="3">
        <v>41</v>
      </c>
      <c r="L250" s="2"/>
      <c r="S250" s="2"/>
    </row>
    <row r="251" spans="1:19" x14ac:dyDescent="0.25">
      <c r="A251" s="2">
        <v>250</v>
      </c>
      <c r="B251" s="2">
        <v>61</v>
      </c>
      <c r="C251" s="2" t="str">
        <f t="array" ref="C251">IF(LEFT(G251,1)="M",COUNT(IF(LEFT($G$2:$G251,1)="M",1,"")),"")</f>
        <v/>
      </c>
      <c r="D251" s="2">
        <f t="array" ref="D251">IF(LEFT(G251,1)="L",COUNT(IF(LEFT($G$2:$G251,1)="L",1,"")),"")</f>
        <v>93</v>
      </c>
      <c r="E251" t="str">
        <f t="shared" ref="E251" si="1004">IFERROR(VLOOKUP(B251,Entry,2,FALSE),"")</f>
        <v>Carol</v>
      </c>
      <c r="F251" t="str">
        <f t="shared" ref="F251" si="1005">IFERROR(VLOOKUP(B251,Entry,3,FALSE),"")</f>
        <v>Cooke</v>
      </c>
      <c r="G251" t="str">
        <f t="shared" ref="G251" si="1006">IFERROR(VLOOKUP(B251,Entry,4,FALSE),"")</f>
        <v>L60</v>
      </c>
      <c r="H251" t="str">
        <f t="shared" ref="H251" si="1007">IFERROR(VLOOKUP(B251,Entry,5,FALSE),"")</f>
        <v>Beverley AC</v>
      </c>
      <c r="I251">
        <v>85</v>
      </c>
      <c r="K251" s="3">
        <v>51</v>
      </c>
      <c r="L251" s="2"/>
      <c r="S251" s="2"/>
    </row>
    <row r="252" spans="1:19" x14ac:dyDescent="0.25">
      <c r="A252" s="2">
        <v>251</v>
      </c>
      <c r="B252" s="2">
        <v>470</v>
      </c>
      <c r="C252" s="2" t="str">
        <f t="array" ref="C252">IF(LEFT(G252,1)="M",COUNT(IF(LEFT($G$2:$G252,1)="M",1,"")),"")</f>
        <v/>
      </c>
      <c r="D252" s="2">
        <f t="array" ref="D252">IF(LEFT(G252,1)="L",COUNT(IF(LEFT($G$2:$G252,1)="L",1,"")),"")</f>
        <v>94</v>
      </c>
      <c r="E252" t="str">
        <f t="shared" ref="E252" si="1008">IFERROR(VLOOKUP(B252,Entry,2,FALSE),"")</f>
        <v>Rachel</v>
      </c>
      <c r="F252" t="str">
        <f t="shared" ref="F252" si="1009">IFERROR(VLOOKUP(B252,Entry,3,FALSE),"")</f>
        <v>Goode</v>
      </c>
      <c r="G252" t="str">
        <f t="shared" ref="G252" si="1010">IFERROR(VLOOKUP(B252,Entry,4,FALSE),"")</f>
        <v>L55</v>
      </c>
      <c r="H252" t="str">
        <f t="shared" ref="H252" si="1011">IFERROR(VLOOKUP(B252,Entry,5,FALSE),"")</f>
        <v>Pocklington Road Runners</v>
      </c>
      <c r="I252">
        <v>85</v>
      </c>
      <c r="K252" s="3">
        <v>59</v>
      </c>
      <c r="S252" s="2"/>
    </row>
    <row r="253" spans="1:19" x14ac:dyDescent="0.25">
      <c r="A253" s="2">
        <v>252</v>
      </c>
      <c r="B253" s="2">
        <v>450</v>
      </c>
      <c r="C253" s="2" t="str">
        <f t="array" ref="C253">IF(LEFT(G253,1)="M",COUNT(IF(LEFT($G$2:$G253,1)="M",1,"")),"")</f>
        <v/>
      </c>
      <c r="D253" s="2">
        <f t="array" ref="D253">IF(LEFT(G253,1)="L",COUNT(IF(LEFT($G$2:$G253,1)="L",1,"")),"")</f>
        <v>95</v>
      </c>
      <c r="E253" t="str">
        <f t="shared" ref="E253" si="1012">IFERROR(VLOOKUP(B253,Entry,2,FALSE),"")</f>
        <v>Andrea</v>
      </c>
      <c r="F253" t="str">
        <f t="shared" ref="F253" si="1013">IFERROR(VLOOKUP(B253,Entry,3,FALSE),"")</f>
        <v>Linfoot Potts</v>
      </c>
      <c r="G253" t="str">
        <f t="shared" ref="G253" si="1014">IFERROR(VLOOKUP(B253,Entry,4,FALSE),"")</f>
        <v>L50</v>
      </c>
      <c r="H253" t="str">
        <f t="shared" ref="H253" si="1015">IFERROR(VLOOKUP(B253,Entry,5,FALSE),"")</f>
        <v>Pocklington Road Runners</v>
      </c>
      <c r="I253">
        <v>86</v>
      </c>
      <c r="K253" s="3">
        <v>0</v>
      </c>
      <c r="S253" s="2"/>
    </row>
    <row r="254" spans="1:19" x14ac:dyDescent="0.25">
      <c r="A254" s="2">
        <v>253</v>
      </c>
      <c r="B254" s="2">
        <v>71</v>
      </c>
      <c r="C254" s="2" t="str">
        <f t="array" ref="C254">IF(LEFT(G254,1)="M",COUNT(IF(LEFT($G$2:$G254,1)="M",1,"")),"")</f>
        <v/>
      </c>
      <c r="D254" s="2">
        <f t="array" ref="D254">IF(LEFT(G254,1)="L",COUNT(IF(LEFT($G$2:$G254,1)="L",1,"")),"")</f>
        <v>96</v>
      </c>
      <c r="E254" t="str">
        <f t="shared" ref="E254" si="1016">IFERROR(VLOOKUP(B254,Entry,2,FALSE),"")</f>
        <v xml:space="preserve">Pam </v>
      </c>
      <c r="F254" t="str">
        <f t="shared" ref="F254" si="1017">IFERROR(VLOOKUP(B254,Entry,3,FALSE),"")</f>
        <v>Atkins</v>
      </c>
      <c r="G254" t="str">
        <f t="shared" ref="G254" si="1018">IFERROR(VLOOKUP(B254,Entry,4,FALSE),"")</f>
        <v>L75</v>
      </c>
      <c r="H254" t="str">
        <f t="shared" ref="H254" si="1019">IFERROR(VLOOKUP(B254,Entry,5,FALSE),"")</f>
        <v>Beverley AC</v>
      </c>
      <c r="I254">
        <v>87</v>
      </c>
      <c r="K254" s="3">
        <v>3</v>
      </c>
      <c r="S254" s="2"/>
    </row>
    <row r="255" spans="1:19" x14ac:dyDescent="0.25">
      <c r="A255" s="2">
        <v>254</v>
      </c>
      <c r="B255" s="2">
        <v>269</v>
      </c>
      <c r="C255" s="2" t="str">
        <f t="array" ref="C255">IF(LEFT(G255,1)="M",COUNT(IF(LEFT($G$2:$G255,1)="M",1,"")),"")</f>
        <v/>
      </c>
      <c r="D255" s="2">
        <f t="array" ref="D255">IF(LEFT(G255,1)="L",COUNT(IF(LEFT($G$2:$G255,1)="L",1,"")),"")</f>
        <v>97</v>
      </c>
      <c r="E255" t="str">
        <f t="shared" ref="E255" si="1020">IFERROR(VLOOKUP(B255,Entry,2,FALSE),"")</f>
        <v>Gill</v>
      </c>
      <c r="F255" t="str">
        <f t="shared" ref="F255" si="1021">IFERROR(VLOOKUP(B255,Entry,3,FALSE),"")</f>
        <v>Kellett</v>
      </c>
      <c r="G255" t="str">
        <f t="shared" ref="G255" si="1022">IFERROR(VLOOKUP(B255,Entry,4,FALSE),"")</f>
        <v>L60</v>
      </c>
      <c r="H255" t="str">
        <f t="shared" ref="H255" si="1023">IFERROR(VLOOKUP(B255,Entry,5,FALSE),"")</f>
        <v>Selby Striders</v>
      </c>
      <c r="I255">
        <v>89</v>
      </c>
      <c r="K255" s="3">
        <v>0</v>
      </c>
      <c r="S255" s="2"/>
    </row>
    <row r="256" spans="1:19" x14ac:dyDescent="0.25">
      <c r="A256" s="2">
        <v>255</v>
      </c>
      <c r="B256" s="2">
        <v>42</v>
      </c>
      <c r="C256" s="2">
        <f t="array" ref="C256">IF(LEFT(G256,1)="M",COUNT(IF(LEFT($G$2:$G256,1)="M",1,"")),"")</f>
        <v>157</v>
      </c>
      <c r="D256" s="2" t="str">
        <f t="array" ref="D256">IF(LEFT(G256,1)="L",COUNT(IF(LEFT($G$2:$G256,1)="L",1,"")),"")</f>
        <v/>
      </c>
      <c r="E256" t="str">
        <f t="shared" ref="E256" si="1024">IFERROR(VLOOKUP(B256,Entry,2,FALSE),"")</f>
        <v>Chris</v>
      </c>
      <c r="F256" t="str">
        <f t="shared" ref="F256" si="1025">IFERROR(VLOOKUP(B256,Entry,3,FALSE),"")</f>
        <v>Gibson</v>
      </c>
      <c r="G256" t="str">
        <f t="shared" ref="G256" si="1026">IFERROR(VLOOKUP(B256,Entry,4,FALSE),"")</f>
        <v>M55</v>
      </c>
      <c r="H256" t="str">
        <f t="shared" ref="H256" si="1027">IFERROR(VLOOKUP(B256,Entry,5,FALSE),"")</f>
        <v>Beverley AC</v>
      </c>
      <c r="I256">
        <v>97</v>
      </c>
      <c r="K256" s="3">
        <v>23</v>
      </c>
      <c r="S256" s="2"/>
    </row>
    <row r="257" spans="1:19" x14ac:dyDescent="0.25">
      <c r="A257" s="2">
        <v>256</v>
      </c>
      <c r="B257" s="2">
        <v>563</v>
      </c>
      <c r="C257" s="2">
        <f t="array" ref="C257">IF(LEFT(G257,1)="M",COUNT(IF(LEFT($G$2:$G257,1)="M",1,"")),"")</f>
        <v>158</v>
      </c>
      <c r="D257" s="2" t="str">
        <f t="array" ref="D257">IF(LEFT(G257,1)="L",COUNT(IF(LEFT($G$2:$G257,1)="L",1,"")),"")</f>
        <v/>
      </c>
      <c r="E257" t="str">
        <f t="shared" ref="E257" si="1028">IFERROR(VLOOKUP(B257,Entry,2,FALSE),"")</f>
        <v>Frank</v>
      </c>
      <c r="F257" t="str">
        <f t="shared" ref="F257" si="1029">IFERROR(VLOOKUP(B257,Entry,3,FALSE),"")</f>
        <v>Harrison</v>
      </c>
      <c r="G257" t="str">
        <f t="shared" ref="G257" si="1030">IFERROR(VLOOKUP(B257,Entry,4,FALSE),"")</f>
        <v>M80</v>
      </c>
      <c r="H257" t="str">
        <f t="shared" ref="H257" si="1031">IFERROR(VLOOKUP(B257,Entry,5,FALSE),"")</f>
        <v>City of Hull AC</v>
      </c>
      <c r="I257">
        <v>99</v>
      </c>
      <c r="K257" s="3">
        <v>41</v>
      </c>
      <c r="S257" s="2"/>
    </row>
    <row r="258" spans="1:19" x14ac:dyDescent="0.25">
      <c r="A258" s="2">
        <v>257</v>
      </c>
      <c r="B258" s="2">
        <v>855</v>
      </c>
      <c r="C258" s="2">
        <f t="array" ref="C258">IF(LEFT(G258,1)="M",COUNT(IF(LEFT($G$2:$G258,1)="M",1,"")),"")</f>
        <v>159</v>
      </c>
      <c r="D258" s="2" t="str">
        <f t="array" ref="D258">IF(LEFT(G258,1)="L",COUNT(IF(LEFT($G$2:$G258,1)="L",1,"")),"")</f>
        <v/>
      </c>
      <c r="E258" t="str">
        <f t="shared" ref="E258" si="1032">IFERROR(VLOOKUP(B258,Entry,2,FALSE),"")</f>
        <v>Mick</v>
      </c>
      <c r="F258" t="str">
        <f t="shared" ref="F258" si="1033">IFERROR(VLOOKUP(B258,Entry,3,FALSE),"")</f>
        <v>Thompson</v>
      </c>
      <c r="G258" t="str">
        <f t="shared" ref="G258" si="1034">IFERROR(VLOOKUP(B258,Entry,4,FALSE),"")</f>
        <v>M80</v>
      </c>
      <c r="H258" t="str">
        <f t="shared" ref="H258" si="1035">IFERROR(VLOOKUP(B258,Entry,5,FALSE),"")</f>
        <v>Scarborough AC</v>
      </c>
      <c r="I258">
        <v>100</v>
      </c>
      <c r="K258" s="3">
        <v>55</v>
      </c>
      <c r="S258" s="2"/>
    </row>
    <row r="259" spans="1:19" x14ac:dyDescent="0.25">
      <c r="A259" s="2">
        <v>258</v>
      </c>
      <c r="B259" s="2">
        <v>999</v>
      </c>
      <c r="C259" s="2">
        <f t="array" ref="C259">IF(LEFT(G259,1)="M",COUNT(IF(LEFT($G$2:$G259,1)="M",1,"")),"")</f>
        <v>160</v>
      </c>
      <c r="D259" s="2" t="str">
        <f t="array" ref="D259">IF(LEFT(G259,1)="L",COUNT(IF(LEFT($G$2:$G259,1)="L",1,"")),"")</f>
        <v/>
      </c>
      <c r="E259" t="str">
        <f t="shared" ref="E259" si="1036">IFERROR(VLOOKUP(B259,Entry,2,FALSE),"")</f>
        <v>Sixth Man</v>
      </c>
      <c r="F259" t="str">
        <f t="shared" ref="F259" si="1037">IFERROR(VLOOKUP(B259,Entry,3,FALSE),"")</f>
        <v>Sledmere</v>
      </c>
      <c r="G259" t="str">
        <f t="shared" ref="G259" si="1038">IFERROR(VLOOKUP(B259,Entry,4,FALSE),"")</f>
        <v>M</v>
      </c>
      <c r="H259" t="str">
        <f t="shared" ref="H259" si="1039">IFERROR(VLOOKUP(B259,Entry,5,FALSE),"")</f>
        <v>Driffield Striders</v>
      </c>
      <c r="I259">
        <v>100</v>
      </c>
      <c r="K259" s="3">
        <v>55</v>
      </c>
      <c r="S259" s="2"/>
    </row>
    <row r="260" spans="1:19" x14ac:dyDescent="0.25">
      <c r="A260" s="2"/>
      <c r="B260" s="2"/>
      <c r="C260" s="2" t="str">
        <f t="array" ref="C260">IF(LEFT(G260,1)="M",COUNT(IF(LEFT($G$2:$G260,1)="M",1,"")),"")</f>
        <v/>
      </c>
      <c r="D260" s="2" t="str">
        <f t="array" ref="D260">IF(LEFT(G260,1)="L",COUNT(IF(LEFT($G$2:$G260,1)="L",1,"")),"")</f>
        <v/>
      </c>
      <c r="E260" t="str">
        <f t="shared" ref="E260" si="1040">IFERROR(VLOOKUP(B260,Entry,2,FALSE),"")</f>
        <v/>
      </c>
      <c r="F260" t="str">
        <f t="shared" ref="F260" si="1041">IFERROR(VLOOKUP(B260,Entry,3,FALSE),"")</f>
        <v/>
      </c>
      <c r="G260" t="str">
        <f t="shared" ref="G260" si="1042">IFERROR(VLOOKUP(B260,Entry,4,FALSE),"")</f>
        <v/>
      </c>
      <c r="H260" t="str">
        <f t="shared" ref="H260" si="1043">IFERROR(VLOOKUP(B260,Entry,5,FALSE),"")</f>
        <v/>
      </c>
      <c r="K260" s="3"/>
      <c r="S260" s="2"/>
    </row>
    <row r="261" spans="1:19" x14ac:dyDescent="0.25">
      <c r="A261" s="2"/>
      <c r="B261" s="2"/>
      <c r="C261" s="2" t="str">
        <f t="array" ref="C261">IF(LEFT(G261,1)="M",COUNT(IF(LEFT($G$2:$G261,1)="M",1,"")),"")</f>
        <v/>
      </c>
      <c r="D261" s="2" t="str">
        <f t="array" ref="D261">IF(LEFT(G261,1)="L",COUNT(IF(LEFT($G$2:$G261,1)="L",1,"")),"")</f>
        <v/>
      </c>
      <c r="E261" t="str">
        <f t="shared" ref="E261" si="1044">IFERROR(VLOOKUP(B261,Entry,2,FALSE),"")</f>
        <v/>
      </c>
      <c r="F261" t="str">
        <f t="shared" ref="F261" si="1045">IFERROR(VLOOKUP(B261,Entry,3,FALSE),"")</f>
        <v/>
      </c>
      <c r="G261" t="str">
        <f t="shared" ref="G261" si="1046">IFERROR(VLOOKUP(B261,Entry,4,FALSE),"")</f>
        <v/>
      </c>
      <c r="H261" t="str">
        <f t="shared" ref="H261" si="1047">IFERROR(VLOOKUP(B261,Entry,5,FALSE),"")</f>
        <v/>
      </c>
      <c r="K261" s="3"/>
      <c r="S261" s="2"/>
    </row>
  </sheetData>
  <mergeCells count="3">
    <mergeCell ref="E1:F1"/>
    <mergeCell ref="I1:K1"/>
    <mergeCell ref="Q61:W61"/>
  </mergeCells>
  <conditionalFormatting sqref="B1:B26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Jo</cp:lastModifiedBy>
  <dcterms:created xsi:type="dcterms:W3CDTF">2022-01-16T16:35:50Z</dcterms:created>
  <dcterms:modified xsi:type="dcterms:W3CDTF">2022-01-16T20:47:47Z</dcterms:modified>
</cp:coreProperties>
</file>